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ojectWorkspace\SoilsLab\Soils_Lab-shared\Data\Harland Goldstein\"/>
    </mc:Choice>
  </mc:AlternateContent>
  <xr:revisionPtr revIDLastSave="0" documentId="13_ncr:1_{9CD59557-8DF6-4E47-ABFA-6A4A71E76E65}" xr6:coauthVersionLast="47" xr6:coauthVersionMax="47" xr10:uidLastSave="{00000000-0000-0000-0000-000000000000}"/>
  <bookViews>
    <workbookView xWindow="28680" yWindow="-120" windowWidth="29040" windowHeight="15840" firstSheet="1" activeTab="6" xr2:uid="{86D16EC3-76E8-4AD7-859D-1E25E486932A}"/>
  </bookViews>
  <sheets>
    <sheet name="MetadataMS3000AnalysisParameter" sheetId="1" r:id="rId1"/>
    <sheet name="Soil Classification USDA Scale" sheetId="2" r:id="rId2"/>
    <sheet name="Size Result Wentworth Scale" sheetId="3" r:id="rId3"/>
    <sheet name="All Data" sheetId="4" r:id="rId4"/>
    <sheet name="QA QC" sheetId="5" r:id="rId5"/>
    <sheet name="Lab Verification" sheetId="6" r:id="rId6"/>
    <sheet name="Data Review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C23" i="3"/>
  <c r="B23" i="3"/>
  <c r="D13" i="3"/>
  <c r="C13" i="3"/>
  <c r="B13" i="3"/>
  <c r="D4" i="3"/>
  <c r="C4" i="3"/>
  <c r="B4" i="3"/>
  <c r="F24" i="3"/>
  <c r="B24" i="3" s="1"/>
  <c r="F22" i="3"/>
  <c r="B22" i="3" s="1"/>
  <c r="F20" i="3"/>
  <c r="B20" i="3" s="1"/>
  <c r="F19" i="3"/>
  <c r="B19" i="3" s="1"/>
  <c r="F18" i="3"/>
  <c r="B18" i="3" s="1"/>
  <c r="F17" i="3"/>
  <c r="B17" i="3" s="1"/>
  <c r="F14" i="3"/>
  <c r="B14" i="3" s="1"/>
  <c r="F12" i="3"/>
  <c r="B12" i="3" s="1"/>
  <c r="F11" i="3"/>
  <c r="B11" i="3" s="1"/>
  <c r="F10" i="3"/>
  <c r="B10" i="3" s="1"/>
  <c r="F9" i="3"/>
  <c r="B9" i="3" s="1"/>
  <c r="F8" i="3"/>
  <c r="B8" i="3" s="1"/>
  <c r="F7" i="3"/>
  <c r="B7" i="3" s="1"/>
  <c r="F6" i="3"/>
  <c r="B6" i="3" s="1"/>
  <c r="F5" i="3"/>
  <c r="B5" i="3" s="1"/>
  <c r="F20" i="5"/>
  <c r="E20" i="5"/>
  <c r="F19" i="5"/>
  <c r="E19" i="5"/>
  <c r="G19" i="5" s="1"/>
  <c r="F18" i="5"/>
  <c r="E18" i="5"/>
  <c r="G18" i="5" s="1"/>
  <c r="C17" i="3"/>
  <c r="D17" i="3"/>
  <c r="C18" i="3"/>
  <c r="D18" i="3"/>
  <c r="C19" i="3"/>
  <c r="D19" i="3"/>
  <c r="C20" i="3"/>
  <c r="D20" i="3"/>
  <c r="B21" i="3"/>
  <c r="C21" i="3"/>
  <c r="D21" i="3"/>
  <c r="C22" i="3"/>
  <c r="D22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C16" i="3"/>
  <c r="B16" i="3"/>
  <c r="C11" i="3"/>
  <c r="D11" i="3"/>
  <c r="C12" i="3"/>
  <c r="D12" i="3"/>
  <c r="C14" i="3"/>
  <c r="D14" i="3"/>
  <c r="B15" i="3"/>
  <c r="C15" i="3"/>
  <c r="D15" i="3"/>
  <c r="D16" i="3"/>
  <c r="C10" i="3"/>
  <c r="D10" i="3"/>
  <c r="D5" i="3"/>
  <c r="C5" i="3"/>
  <c r="D6" i="3"/>
  <c r="C6" i="3"/>
  <c r="D9" i="3"/>
  <c r="C9" i="3"/>
  <c r="D8" i="3"/>
  <c r="C8" i="3"/>
  <c r="D7" i="3"/>
  <c r="C7" i="3"/>
  <c r="F14" i="5"/>
  <c r="E14" i="5"/>
  <c r="G14" i="5" s="1"/>
  <c r="F13" i="5"/>
  <c r="E13" i="5"/>
  <c r="G13" i="5" s="1"/>
  <c r="F12" i="5"/>
  <c r="E12" i="5"/>
  <c r="G12" i="5" s="1"/>
  <c r="F8" i="5"/>
  <c r="E8" i="5"/>
  <c r="G8" i="5" s="1"/>
  <c r="F7" i="5"/>
  <c r="E7" i="5"/>
  <c r="F6" i="5"/>
  <c r="E6" i="5"/>
  <c r="E37" i="6"/>
  <c r="D37" i="6"/>
  <c r="F37" i="6" s="1"/>
  <c r="E36" i="6"/>
  <c r="D36" i="6"/>
  <c r="F36" i="6" s="1"/>
  <c r="E35" i="6"/>
  <c r="D35" i="6"/>
  <c r="F35" i="6" s="1"/>
  <c r="G6" i="5" l="1"/>
  <c r="G20" i="5"/>
  <c r="H16" i="5" s="1"/>
  <c r="H10" i="5"/>
  <c r="G7" i="5"/>
  <c r="H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tc={68BAEC5E-053D-4249-B1F3-0C0CDFF8E2CF}</author>
    <author>tc={CF09E46A-8751-4F7E-9DC4-234CAC92EF6A}</author>
    <author>tc={4950B3F2-780F-4399-812C-D472598FA69C}</author>
    <author>tc={141B9BA4-BE16-4C03-8AC9-0CCC02DC7F48}</author>
    <author>tc={1D8E1D3A-A09D-41AD-B093-9393E55B64C8}</author>
  </authors>
  <commentList>
    <comment ref="G1" authorId="0" shapeId="0" xr:uid="{68BAEC5E-053D-4249-B1F3-0C0CDFF8E2CF}">
      <text>
        <t>[Threaded comment]
Your version of Excel allows you to read this threaded comment; however, any edits to it will get removed if the file is opened in a newer version of Excel. Learn more: https://go.microsoft.com/fwlink/?linkid=870924
Comment:
    Obscuration – this helps the user to set the concentration of the sample when
it is added to the dispersant. It is a measure of the amount of laser light lost due
to the introduction of the sample into the analyser beam.
An ideal range is between 3 and 20%, depending on the sample and dispersion
unit used.</t>
      </text>
    </comment>
    <comment ref="H1" authorId="1" shapeId="0" xr:uid="{CF09E46A-8751-4F7E-9DC4-234CAC92EF6A}">
      <text>
        <t>[Threaded comment]
Your version of Excel allows you to read this threaded comment; however, any edits to it will get removed if the file is opened in a newer version of Excel. Learn more: https://go.microsoft.com/fwlink/?linkid=870924
Comment:
    Dv 10 – the size of particle below which 10% of the sample lies.</t>
      </text>
    </comment>
    <comment ref="I1" authorId="2" shapeId="0" xr:uid="{4950B3F2-780F-4399-812C-D472598FA69C}">
      <text>
        <t>[Threaded comment]
Your version of Excel allows you to read this threaded comment; however, any edits to it will get removed if the file is opened in a newer version of Excel. Learn more: https://go.microsoft.com/fwlink/?linkid=870924
Comment:
    Dv 50 – the size in microns at which 50% of the sample is smaller and 50%
is larger. This value is also known as the Mass Median Diameter (MMD)
or the median of the volume distribution. The v in the expression Dv 50
shows that this refers to the volume distribution. This can be replaced by s
for surface, l for length or n for number distributions</t>
      </text>
    </comment>
    <comment ref="J1" authorId="3" shapeId="0" xr:uid="{141B9BA4-BE16-4C03-8AC9-0CCC02DC7F48}">
      <text>
        <t>[Threaded comment]
Your version of Excel allows you to read this threaded comment; however, any edits to it will get removed if the file is opened in a newer version of Excel. Learn more: https://go.microsoft.com/fwlink/?linkid=870924
Comment:
    Dv 90 – the size of particle below which 90% of the sample lies.</t>
      </text>
    </comment>
    <comment ref="BK1" authorId="4" shapeId="0" xr:uid="{1D8E1D3A-A09D-41AD-B093-9393E55B64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Weighted Residual – an indication of how well the calculated data was fitted
to the measurement data. A good fit is indicated by a residual of under 1%. A
residual of over 1% may indicate use of incorrect refractive index and absorption
values for the sample and dispersant.</t>
      </text>
    </comment>
  </commentList>
</comments>
</file>

<file path=xl/sharedStrings.xml><?xml version="1.0" encoding="utf-8"?>
<sst xmlns="http://schemas.openxmlformats.org/spreadsheetml/2006/main" count="571" uniqueCount="263">
  <si>
    <t>Geosciences and Environmental Change Science Center</t>
  </si>
  <si>
    <t>Soils and Sedimentology Laboratory</t>
  </si>
  <si>
    <t>Analyst</t>
  </si>
  <si>
    <t>Date</t>
  </si>
  <si>
    <t>Particle Size Analysis via Laser Diffraction</t>
  </si>
  <si>
    <t>Secondary Data Review</t>
  </si>
  <si>
    <t>Reviewer</t>
  </si>
  <si>
    <t>Project</t>
  </si>
  <si>
    <t># of Samples</t>
  </si>
  <si>
    <t>Date(s) of Analysis</t>
  </si>
  <si>
    <t>Analyst Name</t>
  </si>
  <si>
    <t>Date of Review</t>
  </si>
  <si>
    <t>Reviewer Name</t>
  </si>
  <si>
    <t>Analyst (additional First-Level Review)</t>
  </si>
  <si>
    <t>Analyst Comments (explain issues found)</t>
  </si>
  <si>
    <t>Reviewer (Second-Level Review)</t>
  </si>
  <si>
    <t>Reviewer Comments (Note any issues found during review)</t>
  </si>
  <si>
    <t>Actions Taken (explain resolution taken for first and second level review)</t>
  </si>
  <si>
    <t>YES</t>
  </si>
  <si>
    <t>NO</t>
  </si>
  <si>
    <r>
      <rPr>
        <b/>
        <sz val="11"/>
        <color theme="1"/>
        <rFont val="Calibri"/>
        <family val="2"/>
        <scheme val="minor"/>
      </rPr>
      <t>From the Lab Verification Tab:</t>
    </r>
    <r>
      <rPr>
        <sz val="11"/>
        <color theme="1"/>
        <rFont val="Calibri"/>
        <family val="2"/>
        <scheme val="minor"/>
      </rPr>
      <t xml:space="preserve"> Was a NIST reference or check material analyzed with the sample batch?</t>
    </r>
  </si>
  <si>
    <r>
      <rPr>
        <b/>
        <sz val="11"/>
        <color theme="1"/>
        <rFont val="Calibri"/>
        <family val="2"/>
        <scheme val="minor"/>
      </rPr>
      <t xml:space="preserve">From the Lab Verification Tab: </t>
    </r>
    <r>
      <rPr>
        <sz val="11"/>
        <color theme="1"/>
        <rFont val="Calibri"/>
        <family val="2"/>
        <scheme val="minor"/>
      </rPr>
      <t>Are the NIST 1003c d(0.10), d(0.50), and d(0.90) results within the acceptance criteria?</t>
    </r>
  </si>
  <si>
    <t>Dx (10): 21.8</t>
  </si>
  <si>
    <t xml:space="preserve">d(0.10) parameter must be plus or minus 30% (acceptable range 15.26 - 28.34 μm) </t>
  </si>
  <si>
    <t>Dx (50): 32.1</t>
  </si>
  <si>
    <t xml:space="preserve">d(0.50) parameter plus or minus 20% (acceptable range 25.68-38.52 - 28.34 μm) </t>
  </si>
  <si>
    <t>Dx (90): 41.4</t>
  </si>
  <si>
    <t xml:space="preserve"> d(0.90) parameter must be plus or minus 20% (acceptable range 33.12-49.68 μm) </t>
  </si>
  <si>
    <r>
      <rPr>
        <b/>
        <sz val="11"/>
        <color theme="1"/>
        <rFont val="Calibri"/>
        <family val="2"/>
        <scheme val="minor"/>
      </rPr>
      <t>From the ALL DATA Tab:</t>
    </r>
    <r>
      <rPr>
        <sz val="11"/>
        <color theme="1"/>
        <rFont val="Calibri"/>
        <family val="2"/>
        <scheme val="minor"/>
      </rPr>
      <t xml:space="preserve"> Are all the obscuration values between the preset values (typically 2 - 20 %)?</t>
    </r>
  </si>
  <si>
    <r>
      <t xml:space="preserve">From the ALL DATA Tab (Last Column): </t>
    </r>
    <r>
      <rPr>
        <sz val="11"/>
        <color theme="1"/>
        <rFont val="Calibri"/>
        <family val="2"/>
        <scheme val="minor"/>
      </rPr>
      <t xml:space="preserve">Are the weighted risiduals less than 1? </t>
    </r>
  </si>
  <si>
    <r>
      <rPr>
        <b/>
        <sz val="11"/>
        <color theme="1"/>
        <rFont val="Calibri"/>
        <family val="2"/>
        <scheme val="minor"/>
      </rPr>
      <t>From the QA QC Tab:</t>
    </r>
    <r>
      <rPr>
        <sz val="11"/>
        <color theme="1"/>
        <rFont val="Calibri"/>
        <family val="2"/>
        <scheme val="minor"/>
      </rPr>
      <t xml:space="preserve"> Were sufficient replicates analyzed (at least 10% for batches &gt; 10 samples)?</t>
    </r>
  </si>
  <si>
    <r>
      <rPr>
        <b/>
        <sz val="11"/>
        <color theme="1"/>
        <rFont val="Calibri"/>
        <family val="2"/>
        <scheme val="minor"/>
      </rPr>
      <t>From the QA QC Tab:</t>
    </r>
    <r>
      <rPr>
        <sz val="11"/>
        <color theme="1"/>
        <rFont val="Calibri"/>
        <family val="2"/>
        <scheme val="minor"/>
      </rPr>
      <t xml:space="preserve"> Are all the replicate results for d(0.10), d(0.50), and d(0.90) results within the acceptance criteria? The RSD for d(0.10), d(0.50), and d(0.90) results must be plus or minus 30%.</t>
    </r>
  </si>
  <si>
    <t>Measurement Details</t>
  </si>
  <si>
    <t>Operator Name</t>
  </si>
  <si>
    <t>Sample Name</t>
  </si>
  <si>
    <t>SOP File Name</t>
  </si>
  <si>
    <t>Analysis</t>
  </si>
  <si>
    <t>Particle Name</t>
  </si>
  <si>
    <t>Glass Beads (typical)</t>
  </si>
  <si>
    <t>Particle Refractive Index</t>
  </si>
  <si>
    <t>Particle Absorption Index</t>
  </si>
  <si>
    <t>Dispersant Name</t>
  </si>
  <si>
    <t>Water</t>
  </si>
  <si>
    <t>Dispersant Refractive Index</t>
  </si>
  <si>
    <t>Scattering Model</t>
  </si>
  <si>
    <t>Mie</t>
  </si>
  <si>
    <t>Analysis Model</t>
  </si>
  <si>
    <t>General Purpose</t>
  </si>
  <si>
    <t>Weighted Residual</t>
  </si>
  <si>
    <t>Laser Obscuration</t>
  </si>
  <si>
    <t xml:space="preserve">NIST Certificated Diameter Volumes </t>
  </si>
  <si>
    <t>Dx (10)</t>
  </si>
  <si>
    <t>Dx (50)</t>
  </si>
  <si>
    <t>Dx (90)</t>
  </si>
  <si>
    <t>*+/- 1</t>
  </si>
  <si>
    <t>Result</t>
  </si>
  <si>
    <t>Concentration</t>
  </si>
  <si>
    <t>Span</t>
  </si>
  <si>
    <t>Uniformity</t>
  </si>
  <si>
    <t>Specific Surface Area</t>
  </si>
  <si>
    <t>D [3,2]</t>
  </si>
  <si>
    <t>D [4,3]</t>
  </si>
  <si>
    <t>Measurement Parameter</t>
  </si>
  <si>
    <t>NIST Certificated Diameter Volumes (μm)</t>
  </si>
  <si>
    <t>Result from Reference Material Check (μm)</t>
  </si>
  <si>
    <t>Standard Deviation</t>
  </si>
  <si>
    <t>Mean</t>
  </si>
  <si>
    <t>Relative Standard Deviation</t>
  </si>
  <si>
    <t>Results Meet Acceptance Criteria for Lab Verification</t>
  </si>
  <si>
    <t>In order to produce data using this procedure, analysts are required to complete a laboratory verification by successful analysis of the NIST 1003c standard.</t>
  </si>
  <si>
    <t>RESULT: Glass Beads NIST SRM 1003c</t>
  </si>
  <si>
    <t>(Copy the Result as Image, and Paste Below)</t>
  </si>
  <si>
    <t>Number of Samples</t>
  </si>
  <si>
    <t>Number of Replicates</t>
  </si>
  <si>
    <t>Replicate Sample Name</t>
  </si>
  <si>
    <t>Record Number</t>
  </si>
  <si>
    <t>Result In Range  (0.01,3.9) μm</t>
  </si>
  <si>
    <t>Result In Range  (3.9,63) μm</t>
  </si>
  <si>
    <t>Result In Range  (63,2000) μm</t>
  </si>
  <si>
    <t>Measurement Date Time</t>
  </si>
  <si>
    <t>Residual</t>
  </si>
  <si>
    <t>Size Result Wentworth Scale (μm)</t>
  </si>
  <si>
    <t>CLAY</t>
  </si>
  <si>
    <t>SILT</t>
  </si>
  <si>
    <t>SAND</t>
  </si>
  <si>
    <t>CLAY (μm)</t>
  </si>
  <si>
    <t>SILT (μm)</t>
  </si>
  <si>
    <t>SAND (μm)</t>
  </si>
  <si>
    <t>Sample ID</t>
  </si>
  <si>
    <t>&lt;3.9 μm</t>
  </si>
  <si>
    <t>3.9-63 μm</t>
  </si>
  <si>
    <t>63 - 2000 μm</t>
  </si>
  <si>
    <t>Very Fine</t>
  </si>
  <si>
    <t>Fine</t>
  </si>
  <si>
    <t>Medium</t>
  </si>
  <si>
    <t>Coarse</t>
  </si>
  <si>
    <t>Very Coarse</t>
  </si>
  <si>
    <t>&lt;0.49</t>
  </si>
  <si>
    <t>0.49-0.58</t>
  </si>
  <si>
    <t>0.58-0.69</t>
  </si>
  <si>
    <t>0.69-0.82</t>
  </si>
  <si>
    <t>0.82-0.98</t>
  </si>
  <si>
    <t>0.98-1.16</t>
  </si>
  <si>
    <t>1.16-1.38</t>
  </si>
  <si>
    <t>1.38-1.64</t>
  </si>
  <si>
    <t>1.64-1.95</t>
  </si>
  <si>
    <t>1.95-2.3</t>
  </si>
  <si>
    <t>2.3-2.8</t>
  </si>
  <si>
    <t>2.8-3.3</t>
  </si>
  <si>
    <t>3.3-3.9</t>
  </si>
  <si>
    <t>3.9-4.6</t>
  </si>
  <si>
    <t>4.6-5.5</t>
  </si>
  <si>
    <t>5.5-6.6</t>
  </si>
  <si>
    <t>6.6-7.8</t>
  </si>
  <si>
    <t>7.8-9.3</t>
  </si>
  <si>
    <t>9.3-11</t>
  </si>
  <si>
    <t>11-13.1</t>
  </si>
  <si>
    <t>13.1-15.6</t>
  </si>
  <si>
    <t>15.6-18.6</t>
  </si>
  <si>
    <t>18.6-22.1</t>
  </si>
  <si>
    <t>22.1-26.3</t>
  </si>
  <si>
    <t>26.3-31.2</t>
  </si>
  <si>
    <t>31.2-37</t>
  </si>
  <si>
    <t>37-44</t>
  </si>
  <si>
    <t>44-53</t>
  </si>
  <si>
    <t>53-63</t>
  </si>
  <si>
    <t>63-74</t>
  </si>
  <si>
    <t>74-88</t>
  </si>
  <si>
    <t>88-105</t>
  </si>
  <si>
    <t>105-125</t>
  </si>
  <si>
    <t>125-149</t>
  </si>
  <si>
    <t>149-177</t>
  </si>
  <si>
    <t>177-210</t>
  </si>
  <si>
    <t>210-250</t>
  </si>
  <si>
    <t>250-297</t>
  </si>
  <si>
    <t>297-354</t>
  </si>
  <si>
    <t>354-420</t>
  </si>
  <si>
    <t>420-500</t>
  </si>
  <si>
    <t>500-595</t>
  </si>
  <si>
    <t>595-707</t>
  </si>
  <si>
    <t>707-841</t>
  </si>
  <si>
    <t>841-1000</t>
  </si>
  <si>
    <t>1000-1189</t>
  </si>
  <si>
    <t>1189-1414</t>
  </si>
  <si>
    <t>1414-1680</t>
  </si>
  <si>
    <t>1680-2000</t>
  </si>
  <si>
    <t>Soil Texture</t>
  </si>
  <si>
    <t>Clay (&lt;2μm)</t>
  </si>
  <si>
    <t>Silt (2 - 50μm)</t>
  </si>
  <si>
    <t>Very fine sand (50-100μm)</t>
  </si>
  <si>
    <t>Fine sand (100-250μm)</t>
  </si>
  <si>
    <t>Medium sand (250-500μm)</t>
  </si>
  <si>
    <t>Coarse sand (500-1000μm)</t>
  </si>
  <si>
    <t>Very coarse sand (1000-2000μm)</t>
  </si>
  <si>
    <t>Total sand (50-2000μm)</t>
  </si>
  <si>
    <t xml:space="preserve">Soils and Sedimentology Laboratory </t>
  </si>
  <si>
    <t>Particle Size Analysis Report</t>
  </si>
  <si>
    <t>Wentworth Grade Scale</t>
  </si>
  <si>
    <t>Material Tested By Malvern Mastersizer 3000 Laser Particle Size Analyzer</t>
  </si>
  <si>
    <t>&lt;2000 um Result Reported as Volume Percentage</t>
  </si>
  <si>
    <t>Preparation</t>
  </si>
  <si>
    <t>Sodium Hexametaphosphate (20 mL 0.5% SHMP)</t>
  </si>
  <si>
    <t>Analysis Parameters</t>
  </si>
  <si>
    <t>Instrument</t>
  </si>
  <si>
    <t>Malvern Mastersizer 3000</t>
  </si>
  <si>
    <t>Particle Density</t>
  </si>
  <si>
    <t>2.65 g/cm3</t>
  </si>
  <si>
    <t>SOP Lacustrine Wentworth.msop</t>
  </si>
  <si>
    <t>Wentworth Grade Scale (μm)</t>
  </si>
  <si>
    <t>Clay Dispersal</t>
  </si>
  <si>
    <t>Etosha 18 Rip 0-2cm</t>
  </si>
  <si>
    <t>Silty clay</t>
  </si>
  <si>
    <t>Etosha 18 SS 0-2cm S1</t>
  </si>
  <si>
    <t>Etosha 18 SS 0-2cm S2</t>
  </si>
  <si>
    <t>Etosha 18 SS 0-2cm S3</t>
  </si>
  <si>
    <t>Etosha 18 HS 0-2cm S1</t>
  </si>
  <si>
    <t>Etosha 18 SSub 2-5cm S1</t>
  </si>
  <si>
    <t>Etosha 22 Rip 0-1cm S1</t>
  </si>
  <si>
    <t>Etosha 22 Crt 0-0.1cm S1</t>
  </si>
  <si>
    <t>Etosha 22 Sub 0.1-4cm S1</t>
  </si>
  <si>
    <t>Silty clay loam</t>
  </si>
  <si>
    <t>Etosha 22 CrySub 4-10cm S1</t>
  </si>
  <si>
    <t>Etosha 22 MoiSub 10-15 cm S1</t>
  </si>
  <si>
    <t>Etosha 22 Crt 0-0.1 cm S2</t>
  </si>
  <si>
    <t>Silty Loam</t>
  </si>
  <si>
    <t>Etosha 22 Sub 0.1-10 cm S2</t>
  </si>
  <si>
    <t>M. Leung</t>
  </si>
  <si>
    <t>081023 SRM 1003c</t>
  </si>
  <si>
    <t>081023_Reference Cehck Material_PSA_Etosha</t>
  </si>
  <si>
    <t>79.67 m²/kg</t>
  </si>
  <si>
    <t>30.7 μm</t>
  </si>
  <si>
    <t>32.8 μm</t>
  </si>
  <si>
    <t>22.6 μm</t>
  </si>
  <si>
    <t>31.8 μm</t>
  </si>
  <si>
    <t>44.5 μm</t>
  </si>
  <si>
    <t>Average of 'Etosha 18 Rip 0-2cm'</t>
  </si>
  <si>
    <t>Average of 'Etosha 18 SS 0-2cm S1'</t>
  </si>
  <si>
    <t>Average of 'Etosha 18 SS 0-2cm S2'</t>
  </si>
  <si>
    <t>Average of 'Etosha 18 SS 0-2cm S3'</t>
  </si>
  <si>
    <t>Average of 'Etosha 18 SSub 2-5cm S1'</t>
  </si>
  <si>
    <t>Etosha 18 22 Rip 0-1cm S1</t>
  </si>
  <si>
    <t>Average of 'Etosha 18 22 Rip 0-1cm S1'</t>
  </si>
  <si>
    <t>Average of 'Etosha 22 Crt 0-0.1cm S1'</t>
  </si>
  <si>
    <t>Average of 'Etosha 22 Sub 0.1-4cm S1'</t>
  </si>
  <si>
    <t>Average of 'Etosha 22 CrySub 4-10cm S1'</t>
  </si>
  <si>
    <t>Average of 'Etosha 22 MoiSub 10-15 cm S1'</t>
  </si>
  <si>
    <t>Average of 'Etosha 22 Crt 0-0.1 cm S2'</t>
  </si>
  <si>
    <t>Average of 'Etosha 22 Sub 0.1-10 cm S2'</t>
  </si>
  <si>
    <t>Etosha 18 Rip 0-2cm Replicate</t>
  </si>
  <si>
    <t>Etosha 22 CrySub 4-10 cm S1</t>
  </si>
  <si>
    <t>Average of 'Etosha 18 Rip 0-2cm Replicate'</t>
  </si>
  <si>
    <t>Etosha 22 CrySub 4-10 cm S1 Replicate</t>
  </si>
  <si>
    <t>Average of 'Etosha 22 CrySub 4-10 cm S1 Replicate'</t>
  </si>
  <si>
    <t>Etosha 22 Crt 0-0.1 cm S3</t>
  </si>
  <si>
    <t>Etosha 22 Sub 0.1-3cm S3</t>
  </si>
  <si>
    <t>Etosha 22 MoiSub 3-15 cm S3</t>
  </si>
  <si>
    <t>Etosha 22 WetSub 15 cm S3</t>
  </si>
  <si>
    <t>Etosha 22 SS Crt 0-0.5 cm S4</t>
  </si>
  <si>
    <t>Etosha 22 SS Sub 0.5-5 cm S4</t>
  </si>
  <si>
    <t>Etosha 22 HS Crt 0-0.1 cm S4</t>
  </si>
  <si>
    <t>Etosha 22 HS Crt 0-0.1 cm S4 Replicate</t>
  </si>
  <si>
    <t>Etosha 22 HS Sub 0.1-2.5 cm S4</t>
  </si>
  <si>
    <t>Etosha 22 MoiSub 2.5-15 cm S4</t>
  </si>
  <si>
    <t>Etosha 22 Crt 0-0.1 cm S5</t>
  </si>
  <si>
    <t>Loam</t>
  </si>
  <si>
    <t>Etosha 22 Sub 0.1-5cm S5</t>
  </si>
  <si>
    <t>Etosha 22 Sub 5-15 cm S5</t>
  </si>
  <si>
    <t>Average of 'Etosha 22 Crt 0-0.1 cm S3'</t>
  </si>
  <si>
    <t>Average of 'Etosha 22 Sub 0.1-3cm S3'</t>
  </si>
  <si>
    <t>Average of 'Etosha 22 MoiSub 3-15 cm S3'</t>
  </si>
  <si>
    <t>Average of 'Etosha 22 WetSub 15 cm S3'</t>
  </si>
  <si>
    <t>Average of 'Etosha 22 SS Crt 0-0.5 cm S4'</t>
  </si>
  <si>
    <t>Average of 'Etosha 22 SS Sub 0.5-5 cm S4'</t>
  </si>
  <si>
    <t>Average of 'Etosha 22 HS Crt 0-0.1 cm S4'</t>
  </si>
  <si>
    <t>Average of 'Etosha 22 HS Crt 0-0.1 cm S4 Replicate'</t>
  </si>
  <si>
    <t>Average of 'Etosha 22 HS Sub 0.1-2.5 cm S4'</t>
  </si>
  <si>
    <t>Average of 'Etosha 22 MoiSub 2.5-15 cm S4'</t>
  </si>
  <si>
    <t>Average of 'Etosha 22 Crt 0-0.1 cm S5'</t>
  </si>
  <si>
    <t>Average of 'Etosha 22 Sub 0.1-5cm S5'</t>
  </si>
  <si>
    <t>Average of 'Etosha 22 Sub 5-15 cm S5'</t>
  </si>
  <si>
    <t>Average of 'Etosha 18 HS 0-2cm S1'</t>
  </si>
  <si>
    <t>Etosha</t>
  </si>
  <si>
    <t>8/10/2023 &amp; 8/15/2023</t>
  </si>
  <si>
    <t>Michelle Leung</t>
  </si>
  <si>
    <t>Clay loam</t>
  </si>
  <si>
    <t>Silty loam</t>
  </si>
  <si>
    <t>Adjusted the refractive index and  adsoprtion index using optical property optimizer to yield better fit for the data and lower residuals</t>
  </si>
  <si>
    <t>Greater variability in the large grain size d(90) yielded higher RSD values but natural variability is expected and acceptable</t>
  </si>
  <si>
    <t>J. Leidelmeijer</t>
  </si>
  <si>
    <t xml:space="preserve">Noted by analyst. </t>
  </si>
  <si>
    <t>Adjusted the refractive index and  adsoprtion index using optical property optimizer to yield better fit for the data and lower residuals: Data Accepted</t>
  </si>
  <si>
    <t>Jenifer Leidelmeijer</t>
  </si>
  <si>
    <t>Natural variability is expected and results are acceptable</t>
  </si>
  <si>
    <t>Noted by analyst.</t>
  </si>
  <si>
    <t>Etosha 18 Rip 0-2cm AVG</t>
  </si>
  <si>
    <t>Etosha 22 CrySub 4-10 cm AVG</t>
  </si>
  <si>
    <t>Etosha 22 HS Crt 0-0.1 cm AVG</t>
  </si>
  <si>
    <t>ALL Average of 'Etosha 22 HS Crt 0-0.1 cm S4'</t>
  </si>
  <si>
    <t>ALL Average of 'Etosha 18 Rip 0-2cm Replicate' 090523</t>
  </si>
  <si>
    <t>ALL Average of 'Etosha 22 CrySub 4-10cm S1'</t>
  </si>
  <si>
    <t>Etosha 22 HS Crt 0-0.1 cm S4 AVG</t>
  </si>
  <si>
    <t>Etosha 22 CrySub 4-10cm S1 AVG</t>
  </si>
  <si>
    <t>Playa Sediments (Optical Property Optimizer)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</si>
</sst>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0" fillId="0" borderId="18" xfId="0" applyNumberFormat="1" applyBorder="1" applyAlignment="1">
      <alignment horizontal="center" vertical="top"/>
    </xf>
    <xf numFmtId="14" fontId="0" fillId="2" borderId="18" xfId="0" applyNumberFormat="1" applyFill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0" borderId="21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17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 wrapText="1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0" borderId="27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9" xfId="0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0" borderId="17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0" borderId="33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34" xfId="0" applyBorder="1" applyAlignment="1">
      <alignment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0" fillId="2" borderId="21" xfId="0" applyFill="1" applyBorder="1" applyAlignment="1">
      <alignment horizontal="center" vertical="top"/>
    </xf>
    <xf numFmtId="0" fontId="0" fillId="2" borderId="4" xfId="0" applyFill="1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34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vertical="top"/>
    </xf>
    <xf numFmtId="0" fontId="3" fillId="0" borderId="21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1" xfId="0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3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8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top" wrapText="1"/>
    </xf>
    <xf numFmtId="0" fontId="0" fillId="4" borderId="39" xfId="0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6" borderId="26" xfId="0" applyFill="1" applyBorder="1" applyAlignment="1">
      <alignment horizontal="center" vertical="center"/>
    </xf>
    <xf numFmtId="0" fontId="0" fillId="0" borderId="38" xfId="0" applyBorder="1"/>
    <xf numFmtId="0" fontId="0" fillId="2" borderId="38" xfId="0" applyFill="1" applyBorder="1"/>
    <xf numFmtId="0" fontId="0" fillId="4" borderId="41" xfId="0" applyFill="1" applyBorder="1"/>
    <xf numFmtId="0" fontId="0" fillId="4" borderId="42" xfId="0" applyFill="1" applyBorder="1" applyAlignment="1">
      <alignment horizontal="left" vertical="top" wrapText="1"/>
    </xf>
    <xf numFmtId="0" fontId="0" fillId="0" borderId="26" xfId="0" applyBorder="1"/>
    <xf numFmtId="0" fontId="0" fillId="2" borderId="26" xfId="0" applyFill="1" applyBorder="1"/>
    <xf numFmtId="0" fontId="0" fillId="4" borderId="30" xfId="0" applyFill="1" applyBorder="1"/>
    <xf numFmtId="0" fontId="0" fillId="4" borderId="43" xfId="0" applyFill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0" fillId="6" borderId="21" xfId="0" applyFill="1" applyBorder="1" applyAlignment="1">
      <alignment horizontal="center" vertical="center"/>
    </xf>
    <xf numFmtId="10" fontId="0" fillId="6" borderId="26" xfId="0" applyNumberFormat="1" applyFill="1" applyBorder="1" applyAlignment="1">
      <alignment horizontal="center" vertical="top"/>
    </xf>
    <xf numFmtId="0" fontId="0" fillId="6" borderId="38" xfId="0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1" xfId="0" applyFont="1" applyFill="1" applyBorder="1"/>
    <xf numFmtId="0" fontId="0" fillId="0" borderId="35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6" borderId="30" xfId="0" applyFill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6" borderId="31" xfId="0" applyFill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5" fillId="7" borderId="0" xfId="0" applyFont="1" applyFill="1"/>
    <xf numFmtId="0" fontId="5" fillId="0" borderId="2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0" fillId="0" borderId="26" xfId="0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/>
    <xf numFmtId="10" fontId="0" fillId="0" borderId="0" xfId="0" applyNumberFormat="1"/>
    <xf numFmtId="10" fontId="0" fillId="0" borderId="0" xfId="0" applyNumberFormat="1" applyAlignment="1">
      <alignment horizontal="center"/>
    </xf>
    <xf numFmtId="22" fontId="0" fillId="0" borderId="0" xfId="0" applyNumberFormat="1"/>
    <xf numFmtId="0" fontId="3" fillId="0" borderId="21" xfId="0" applyFont="1" applyBorder="1" applyAlignment="1">
      <alignment vertical="top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4" fontId="0" fillId="2" borderId="6" xfId="0" applyNumberForma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601980</xdr:colOff>
      <xdr:row>0</xdr:row>
      <xdr:rowOff>45720</xdr:rowOff>
    </xdr:from>
    <xdr:to>
      <xdr:col>22</xdr:col>
      <xdr:colOff>485757</xdr:colOff>
      <xdr:row>32</xdr:row>
      <xdr:rowOff>100421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BB15C-5D5E-417E-8F37-03470918D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380" y="45720"/>
          <a:ext cx="7808577" cy="6638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8</xdr:col>
      <xdr:colOff>1255447</xdr:colOff>
      <xdr:row>46</xdr:row>
      <xdr:rowOff>133190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FB4FD1-66F4-C82D-1B60-F5FB2DDE2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77300"/>
          <a:ext cx="14819047" cy="12761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idelmeijer, Jenifer A" id="{DD247FF1-D390-4F87-B863-C3E8427FFD13}" userId="S::jleidelmeijer@usgs.gov::c10422a2-fea5-492d-808b-bb3e3d5fd19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06-23T17:20:54.09" personId="{DD247FF1-D390-4F87-B863-C3E8427FFD13}" id="{68BAEC5E-053D-4249-B1F3-0C0CDFF8E2CF}">
    <text>Obscuration – this helps the user to set the concentration of the sample when
it is added to the dispersant. It is a measure of the amount of laser light lost due
to the introduction of the sample into the analyser beam.
An ideal range is between 3 and 20%, depending on the sample and dispersion
unit used.</text>
  </threadedComment>
  <threadedComment ref="H1" dT="2023-06-23T17:19:43.40" personId="{DD247FF1-D390-4F87-B863-C3E8427FFD13}" id="{CF09E46A-8751-4F7E-9DC4-234CAC92EF6A}">
    <text>Dv 10 – the size of particle below which 10% of the sample lies.</text>
  </threadedComment>
  <threadedComment ref="I1" dT="2023-06-23T17:19:28.73" personId="{DD247FF1-D390-4F87-B863-C3E8427FFD13}" id="{4950B3F2-780F-4399-812C-D472598FA69C}">
    <text>Dv 50 – the size in microns at which 50% of the sample is smaller and 50%
is larger. This value is also known as the Mass Median Diameter (MMD)
or the median of the volume distribution. The v in the expression Dv 50
shows that this refers to the volume distribution. This can be replaced by s
for surface, l for length or n for number distributions</text>
  </threadedComment>
  <threadedComment ref="J1" dT="2023-06-23T17:19:59.17" personId="{DD247FF1-D390-4F87-B863-C3E8427FFD13}" id="{141B9BA4-BE16-4C03-8AC9-0CCC02DC7F48}">
    <text>Dv 90 – the size of particle below which 90% of the sample lies.</text>
  </threadedComment>
  <threadedComment ref="BK1" dT="2023-06-23T17:18:33.78" personId="{DD247FF1-D390-4F87-B863-C3E8427FFD13}" id="{1D8E1D3A-A09D-41AD-B093-9393E55B64C8}">
    <text>Weighted Residual – an indication of how well the calculated data was fitted
to the measurement data. A good fit is indicated by a residual of under 1%. A
residual of over 1% may indicate use of incorrect refractive index and absorption
values for the sample and dispersant.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F6BE0-8E95-49C5-955B-D33FE44C386E}">
  <dimension ref="A1:D72"/>
  <sheetViews>
    <sheetView workbookViewId="0">
      <selection activeCell="E18" sqref="E18"/>
    </sheetView>
  </sheetViews>
  <sheetFormatPr defaultColWidth="9.140625" defaultRowHeight="15" x14ac:dyDescent="0.25"/>
  <cols>
    <col min="1" max="1" width="18" style="113" customWidth="1"/>
    <col min="2" max="2" width="20.140625" style="113" customWidth="1"/>
    <col min="3" max="3" width="12.140625" style="113" customWidth="1"/>
    <col min="4" max="4" width="32.28515625" style="113" customWidth="1"/>
    <col min="5" max="16384" width="9.140625" style="113"/>
  </cols>
  <sheetData>
    <row r="1" spans="1:4" ht="15.75" thickBot="1" x14ac:dyDescent="0.3">
      <c r="A1" s="130" t="s">
        <v>155</v>
      </c>
      <c r="B1" s="131"/>
      <c r="C1" s="131"/>
      <c r="D1" s="132"/>
    </row>
    <row r="2" spans="1:4" x14ac:dyDescent="0.25">
      <c r="A2" s="133" t="s">
        <v>0</v>
      </c>
      <c r="B2" s="134"/>
      <c r="C2" s="134"/>
      <c r="D2" s="135"/>
    </row>
    <row r="3" spans="1:4" x14ac:dyDescent="0.25">
      <c r="A3" s="127" t="s">
        <v>156</v>
      </c>
      <c r="B3" s="128"/>
      <c r="C3" s="128"/>
      <c r="D3" s="129"/>
    </row>
    <row r="4" spans="1:4" x14ac:dyDescent="0.25">
      <c r="A4" s="127" t="s">
        <v>157</v>
      </c>
      <c r="B4" s="128"/>
      <c r="C4" s="128"/>
      <c r="D4" s="129"/>
    </row>
    <row r="5" spans="1:4" x14ac:dyDescent="0.25">
      <c r="A5" s="127" t="s">
        <v>158</v>
      </c>
      <c r="B5" s="128"/>
      <c r="C5" s="128"/>
      <c r="D5" s="129"/>
    </row>
    <row r="6" spans="1:4" x14ac:dyDescent="0.25">
      <c r="A6" s="127" t="s">
        <v>159</v>
      </c>
      <c r="B6" s="128"/>
      <c r="C6" s="128"/>
      <c r="D6" s="129"/>
    </row>
    <row r="7" spans="1:4" ht="15.75" thickBot="1" x14ac:dyDescent="0.3">
      <c r="A7" s="136"/>
      <c r="B7" s="136"/>
      <c r="C7" s="136"/>
      <c r="D7" s="136"/>
    </row>
    <row r="8" spans="1:4" ht="15.75" thickBot="1" x14ac:dyDescent="0.3">
      <c r="A8" s="137" t="s">
        <v>160</v>
      </c>
      <c r="B8" s="138"/>
      <c r="C8" s="138"/>
      <c r="D8" s="139"/>
    </row>
    <row r="9" spans="1:4" x14ac:dyDescent="0.25">
      <c r="A9" s="140" t="s">
        <v>169</v>
      </c>
      <c r="B9" s="141"/>
      <c r="C9" s="140" t="s">
        <v>161</v>
      </c>
      <c r="D9" s="141"/>
    </row>
    <row r="10" spans="1:4" ht="15.75" thickBot="1" x14ac:dyDescent="0.3">
      <c r="A10" s="142"/>
      <c r="B10" s="142"/>
      <c r="C10" s="142"/>
      <c r="D10" s="142"/>
    </row>
    <row r="11" spans="1:4" ht="15.75" thickBot="1" x14ac:dyDescent="0.3">
      <c r="A11" s="137" t="s">
        <v>162</v>
      </c>
      <c r="B11" s="138"/>
      <c r="C11" s="138"/>
      <c r="D11" s="139"/>
    </row>
    <row r="12" spans="1:4" x14ac:dyDescent="0.25">
      <c r="A12" s="143" t="s">
        <v>163</v>
      </c>
      <c r="B12" s="144"/>
      <c r="C12" s="143" t="s">
        <v>164</v>
      </c>
      <c r="D12" s="144"/>
    </row>
    <row r="13" spans="1:4" x14ac:dyDescent="0.25">
      <c r="A13" s="140" t="s">
        <v>37</v>
      </c>
      <c r="B13" s="141"/>
      <c r="C13" s="140" t="s">
        <v>262</v>
      </c>
      <c r="D13" s="141"/>
    </row>
    <row r="14" spans="1:4" x14ac:dyDescent="0.25">
      <c r="A14" s="140" t="s">
        <v>39</v>
      </c>
      <c r="B14" s="141"/>
      <c r="C14" s="140">
        <v>1.72</v>
      </c>
      <c r="D14" s="141"/>
    </row>
    <row r="15" spans="1:4" x14ac:dyDescent="0.25">
      <c r="A15" s="140" t="s">
        <v>40</v>
      </c>
      <c r="B15" s="141"/>
      <c r="C15" s="140">
        <v>0.01</v>
      </c>
      <c r="D15" s="141"/>
    </row>
    <row r="16" spans="1:4" x14ac:dyDescent="0.25">
      <c r="A16" s="140" t="s">
        <v>165</v>
      </c>
      <c r="B16" s="141"/>
      <c r="C16" s="140" t="s">
        <v>166</v>
      </c>
      <c r="D16" s="141"/>
    </row>
    <row r="17" spans="1:4" x14ac:dyDescent="0.25">
      <c r="A17" s="140" t="s">
        <v>41</v>
      </c>
      <c r="B17" s="141"/>
      <c r="C17" s="140" t="s">
        <v>42</v>
      </c>
      <c r="D17" s="141"/>
    </row>
    <row r="18" spans="1:4" x14ac:dyDescent="0.25">
      <c r="A18" s="140" t="s">
        <v>43</v>
      </c>
      <c r="B18" s="141"/>
      <c r="C18" s="140">
        <v>1.33</v>
      </c>
      <c r="D18" s="141"/>
    </row>
    <row r="19" spans="1:4" x14ac:dyDescent="0.25">
      <c r="A19" s="140" t="s">
        <v>44</v>
      </c>
      <c r="B19" s="141"/>
      <c r="C19" s="140" t="s">
        <v>45</v>
      </c>
      <c r="D19" s="141"/>
    </row>
    <row r="20" spans="1:4" x14ac:dyDescent="0.25">
      <c r="A20" s="140" t="s">
        <v>46</v>
      </c>
      <c r="B20" s="141"/>
      <c r="C20" s="140" t="s">
        <v>47</v>
      </c>
      <c r="D20" s="141"/>
    </row>
    <row r="21" spans="1:4" x14ac:dyDescent="0.25">
      <c r="A21" s="140" t="s">
        <v>35</v>
      </c>
      <c r="B21" s="141"/>
      <c r="C21" s="140" t="s">
        <v>167</v>
      </c>
      <c r="D21" s="141"/>
    </row>
    <row r="22" spans="1:4" ht="15.75" thickBot="1" x14ac:dyDescent="0.3">
      <c r="A22" s="142"/>
      <c r="B22" s="142"/>
      <c r="C22" s="142"/>
      <c r="D22" s="142"/>
    </row>
    <row r="23" spans="1:4" ht="15.75" thickBot="1" x14ac:dyDescent="0.3">
      <c r="A23" s="137" t="s">
        <v>168</v>
      </c>
      <c r="B23" s="138"/>
      <c r="C23" s="138"/>
      <c r="D23" s="139"/>
    </row>
    <row r="24" spans="1:4" x14ac:dyDescent="0.25">
      <c r="A24" s="150" t="s">
        <v>84</v>
      </c>
      <c r="B24" s="150" t="s">
        <v>96</v>
      </c>
      <c r="C24" s="114">
        <v>2000</v>
      </c>
      <c r="D24" s="115">
        <v>1680</v>
      </c>
    </row>
    <row r="25" spans="1:4" x14ac:dyDescent="0.25">
      <c r="A25" s="151"/>
      <c r="B25" s="151"/>
      <c r="C25" s="116">
        <v>1680</v>
      </c>
      <c r="D25" s="117">
        <v>1414</v>
      </c>
    </row>
    <row r="26" spans="1:4" x14ac:dyDescent="0.25">
      <c r="A26" s="151"/>
      <c r="B26" s="151"/>
      <c r="C26" s="116">
        <v>1414</v>
      </c>
      <c r="D26" s="117">
        <v>1189</v>
      </c>
    </row>
    <row r="27" spans="1:4" ht="15.75" thickBot="1" x14ac:dyDescent="0.3">
      <c r="A27" s="151"/>
      <c r="B27" s="152"/>
      <c r="C27" s="116">
        <v>1189</v>
      </c>
      <c r="D27" s="117">
        <v>1000</v>
      </c>
    </row>
    <row r="28" spans="1:4" x14ac:dyDescent="0.25">
      <c r="A28" s="151"/>
      <c r="B28" s="150" t="s">
        <v>95</v>
      </c>
      <c r="C28" s="116">
        <v>1000</v>
      </c>
      <c r="D28" s="117">
        <v>841</v>
      </c>
    </row>
    <row r="29" spans="1:4" x14ac:dyDescent="0.25">
      <c r="A29" s="151"/>
      <c r="B29" s="151"/>
      <c r="C29" s="116">
        <v>841</v>
      </c>
      <c r="D29" s="117">
        <v>707</v>
      </c>
    </row>
    <row r="30" spans="1:4" x14ac:dyDescent="0.25">
      <c r="A30" s="151"/>
      <c r="B30" s="151"/>
      <c r="C30" s="116">
        <v>707</v>
      </c>
      <c r="D30" s="117">
        <v>595</v>
      </c>
    </row>
    <row r="31" spans="1:4" ht="15.75" thickBot="1" x14ac:dyDescent="0.3">
      <c r="A31" s="151"/>
      <c r="B31" s="152"/>
      <c r="C31" s="116">
        <v>595</v>
      </c>
      <c r="D31" s="117">
        <v>500</v>
      </c>
    </row>
    <row r="32" spans="1:4" x14ac:dyDescent="0.25">
      <c r="A32" s="151"/>
      <c r="B32" s="145" t="s">
        <v>94</v>
      </c>
      <c r="C32" s="116">
        <v>500</v>
      </c>
      <c r="D32" s="117">
        <v>420</v>
      </c>
    </row>
    <row r="33" spans="1:4" x14ac:dyDescent="0.25">
      <c r="A33" s="151"/>
      <c r="B33" s="146"/>
      <c r="C33" s="116">
        <v>420</v>
      </c>
      <c r="D33" s="117">
        <v>354</v>
      </c>
    </row>
    <row r="34" spans="1:4" x14ac:dyDescent="0.25">
      <c r="A34" s="151"/>
      <c r="B34" s="146"/>
      <c r="C34" s="116">
        <v>354</v>
      </c>
      <c r="D34" s="117">
        <v>297</v>
      </c>
    </row>
    <row r="35" spans="1:4" ht="15.75" thickBot="1" x14ac:dyDescent="0.3">
      <c r="A35" s="151"/>
      <c r="B35" s="147"/>
      <c r="C35" s="116">
        <v>297</v>
      </c>
      <c r="D35" s="117">
        <v>250</v>
      </c>
    </row>
    <row r="36" spans="1:4" x14ac:dyDescent="0.25">
      <c r="A36" s="151"/>
      <c r="B36" s="145" t="s">
        <v>93</v>
      </c>
      <c r="C36" s="116">
        <v>250</v>
      </c>
      <c r="D36" s="117">
        <v>210</v>
      </c>
    </row>
    <row r="37" spans="1:4" x14ac:dyDescent="0.25">
      <c r="A37" s="151"/>
      <c r="B37" s="146"/>
      <c r="C37" s="116">
        <v>210</v>
      </c>
      <c r="D37" s="117">
        <v>177</v>
      </c>
    </row>
    <row r="38" spans="1:4" x14ac:dyDescent="0.25">
      <c r="A38" s="151"/>
      <c r="B38" s="146"/>
      <c r="C38" s="116">
        <v>177</v>
      </c>
      <c r="D38" s="117">
        <v>149</v>
      </c>
    </row>
    <row r="39" spans="1:4" ht="15.75" thickBot="1" x14ac:dyDescent="0.3">
      <c r="A39" s="151"/>
      <c r="B39" s="147"/>
      <c r="C39" s="116">
        <v>149</v>
      </c>
      <c r="D39" s="117">
        <v>125</v>
      </c>
    </row>
    <row r="40" spans="1:4" x14ac:dyDescent="0.25">
      <c r="A40" s="151"/>
      <c r="B40" s="145" t="s">
        <v>92</v>
      </c>
      <c r="C40" s="116">
        <v>125</v>
      </c>
      <c r="D40" s="117">
        <v>105</v>
      </c>
    </row>
    <row r="41" spans="1:4" x14ac:dyDescent="0.25">
      <c r="A41" s="151"/>
      <c r="B41" s="146"/>
      <c r="C41" s="116">
        <v>105</v>
      </c>
      <c r="D41" s="117">
        <v>88</v>
      </c>
    </row>
    <row r="42" spans="1:4" x14ac:dyDescent="0.25">
      <c r="A42" s="151"/>
      <c r="B42" s="146"/>
      <c r="C42" s="116">
        <v>88</v>
      </c>
      <c r="D42" s="117">
        <v>74</v>
      </c>
    </row>
    <row r="43" spans="1:4" ht="15.75" thickBot="1" x14ac:dyDescent="0.3">
      <c r="A43" s="152"/>
      <c r="B43" s="147"/>
      <c r="C43" s="118">
        <v>74</v>
      </c>
      <c r="D43" s="119">
        <v>63</v>
      </c>
    </row>
    <row r="44" spans="1:4" x14ac:dyDescent="0.25">
      <c r="A44" s="145" t="s">
        <v>83</v>
      </c>
      <c r="B44" s="145" t="s">
        <v>95</v>
      </c>
      <c r="C44" s="114">
        <v>63</v>
      </c>
      <c r="D44" s="115">
        <v>53</v>
      </c>
    </row>
    <row r="45" spans="1:4" x14ac:dyDescent="0.25">
      <c r="A45" s="146"/>
      <c r="B45" s="146"/>
      <c r="C45" s="116">
        <v>53</v>
      </c>
      <c r="D45" s="117">
        <v>44</v>
      </c>
    </row>
    <row r="46" spans="1:4" x14ac:dyDescent="0.25">
      <c r="A46" s="146"/>
      <c r="B46" s="146"/>
      <c r="C46" s="116">
        <v>44</v>
      </c>
      <c r="D46" s="117">
        <v>37</v>
      </c>
    </row>
    <row r="47" spans="1:4" ht="15.75" thickBot="1" x14ac:dyDescent="0.3">
      <c r="A47" s="146"/>
      <c r="B47" s="147"/>
      <c r="C47" s="116">
        <v>37</v>
      </c>
      <c r="D47" s="117">
        <v>31.2</v>
      </c>
    </row>
    <row r="48" spans="1:4" x14ac:dyDescent="0.25">
      <c r="A48" s="146"/>
      <c r="B48" s="145" t="s">
        <v>94</v>
      </c>
      <c r="C48" s="116">
        <v>31.2</v>
      </c>
      <c r="D48" s="117">
        <v>26.3</v>
      </c>
    </row>
    <row r="49" spans="1:4" x14ac:dyDescent="0.25">
      <c r="A49" s="146"/>
      <c r="B49" s="146"/>
      <c r="C49" s="116">
        <v>26.3</v>
      </c>
      <c r="D49" s="117">
        <v>22.1</v>
      </c>
    </row>
    <row r="50" spans="1:4" x14ac:dyDescent="0.25">
      <c r="A50" s="146"/>
      <c r="B50" s="146"/>
      <c r="C50" s="116">
        <v>22.1</v>
      </c>
      <c r="D50" s="117">
        <v>18.600000000000001</v>
      </c>
    </row>
    <row r="51" spans="1:4" ht="15.75" thickBot="1" x14ac:dyDescent="0.3">
      <c r="A51" s="146"/>
      <c r="B51" s="147"/>
      <c r="C51" s="116">
        <v>18.600000000000001</v>
      </c>
      <c r="D51" s="117">
        <v>15.6</v>
      </c>
    </row>
    <row r="52" spans="1:4" x14ac:dyDescent="0.25">
      <c r="A52" s="146"/>
      <c r="B52" s="145" t="s">
        <v>93</v>
      </c>
      <c r="C52" s="116">
        <v>15.6</v>
      </c>
      <c r="D52" s="117">
        <v>13.1</v>
      </c>
    </row>
    <row r="53" spans="1:4" x14ac:dyDescent="0.25">
      <c r="A53" s="146"/>
      <c r="B53" s="146"/>
      <c r="C53" s="116">
        <v>13.1</v>
      </c>
      <c r="D53" s="117">
        <v>11</v>
      </c>
    </row>
    <row r="54" spans="1:4" x14ac:dyDescent="0.25">
      <c r="A54" s="146"/>
      <c r="B54" s="146"/>
      <c r="C54" s="116">
        <v>11</v>
      </c>
      <c r="D54" s="117">
        <v>9.3000000000000007</v>
      </c>
    </row>
    <row r="55" spans="1:4" ht="15.75" thickBot="1" x14ac:dyDescent="0.3">
      <c r="A55" s="146"/>
      <c r="B55" s="147"/>
      <c r="C55" s="116">
        <v>9.3000000000000007</v>
      </c>
      <c r="D55" s="117">
        <v>7.8</v>
      </c>
    </row>
    <row r="56" spans="1:4" x14ac:dyDescent="0.25">
      <c r="A56" s="146"/>
      <c r="B56" s="145" t="s">
        <v>92</v>
      </c>
      <c r="C56" s="116">
        <v>7.8</v>
      </c>
      <c r="D56" s="117">
        <v>6.6</v>
      </c>
    </row>
    <row r="57" spans="1:4" x14ac:dyDescent="0.25">
      <c r="A57" s="146"/>
      <c r="B57" s="146"/>
      <c r="C57" s="116">
        <v>6.6</v>
      </c>
      <c r="D57" s="117">
        <v>5.5</v>
      </c>
    </row>
    <row r="58" spans="1:4" x14ac:dyDescent="0.25">
      <c r="A58" s="146"/>
      <c r="B58" s="146"/>
      <c r="C58" s="116">
        <v>5.5</v>
      </c>
      <c r="D58" s="117">
        <v>4.5999999999999996</v>
      </c>
    </row>
    <row r="59" spans="1:4" ht="15.75" thickBot="1" x14ac:dyDescent="0.3">
      <c r="A59" s="147"/>
      <c r="B59" s="147"/>
      <c r="C59" s="118">
        <v>4.5999999999999996</v>
      </c>
      <c r="D59" s="119">
        <v>3.9</v>
      </c>
    </row>
    <row r="60" spans="1:4" x14ac:dyDescent="0.25">
      <c r="A60" s="145" t="s">
        <v>82</v>
      </c>
      <c r="B60" s="145" t="s">
        <v>95</v>
      </c>
      <c r="C60" s="114">
        <v>3.9</v>
      </c>
      <c r="D60" s="115">
        <v>3.3</v>
      </c>
    </row>
    <row r="61" spans="1:4" x14ac:dyDescent="0.25">
      <c r="A61" s="146"/>
      <c r="B61" s="146"/>
      <c r="C61" s="116">
        <v>3.3</v>
      </c>
      <c r="D61" s="117">
        <v>2.8</v>
      </c>
    </row>
    <row r="62" spans="1:4" x14ac:dyDescent="0.25">
      <c r="A62" s="146"/>
      <c r="B62" s="146"/>
      <c r="C62" s="116">
        <v>2.8</v>
      </c>
      <c r="D62" s="117">
        <v>2.2999999999999998</v>
      </c>
    </row>
    <row r="63" spans="1:4" x14ac:dyDescent="0.25">
      <c r="A63" s="146"/>
      <c r="B63" s="148"/>
      <c r="C63" s="116">
        <v>2.2999999999999998</v>
      </c>
      <c r="D63" s="117">
        <v>1.95</v>
      </c>
    </row>
    <row r="64" spans="1:4" x14ac:dyDescent="0.25">
      <c r="A64" s="146"/>
      <c r="B64" s="149" t="s">
        <v>94</v>
      </c>
      <c r="C64" s="116">
        <v>1.95</v>
      </c>
      <c r="D64" s="117">
        <v>1.64</v>
      </c>
    </row>
    <row r="65" spans="1:4" x14ac:dyDescent="0.25">
      <c r="A65" s="146"/>
      <c r="B65" s="146"/>
      <c r="C65" s="116">
        <v>1.64</v>
      </c>
      <c r="D65" s="117">
        <v>1.38</v>
      </c>
    </row>
    <row r="66" spans="1:4" x14ac:dyDescent="0.25">
      <c r="A66" s="146"/>
      <c r="B66" s="146"/>
      <c r="C66" s="116">
        <v>1.38</v>
      </c>
      <c r="D66" s="117">
        <v>1.1599999999999999</v>
      </c>
    </row>
    <row r="67" spans="1:4" x14ac:dyDescent="0.25">
      <c r="A67" s="146"/>
      <c r="B67" s="148"/>
      <c r="C67" s="116">
        <v>1.1599999999999999</v>
      </c>
      <c r="D67" s="117">
        <v>0.98</v>
      </c>
    </row>
    <row r="68" spans="1:4" x14ac:dyDescent="0.25">
      <c r="A68" s="146"/>
      <c r="B68" s="149" t="s">
        <v>93</v>
      </c>
      <c r="C68" s="116">
        <v>0.98</v>
      </c>
      <c r="D68" s="117">
        <v>0.82</v>
      </c>
    </row>
    <row r="69" spans="1:4" x14ac:dyDescent="0.25">
      <c r="A69" s="146"/>
      <c r="B69" s="146"/>
      <c r="C69" s="116">
        <v>0.82</v>
      </c>
      <c r="D69" s="117">
        <v>0.69</v>
      </c>
    </row>
    <row r="70" spans="1:4" x14ac:dyDescent="0.25">
      <c r="A70" s="146"/>
      <c r="B70" s="146"/>
      <c r="C70" s="116">
        <v>0.69</v>
      </c>
      <c r="D70" s="117">
        <v>0.57999999999999996</v>
      </c>
    </row>
    <row r="71" spans="1:4" ht="15.75" thickBot="1" x14ac:dyDescent="0.3">
      <c r="A71" s="146"/>
      <c r="B71" s="147"/>
      <c r="C71" s="116">
        <v>0.57999999999999996</v>
      </c>
      <c r="D71" s="117">
        <v>0.49</v>
      </c>
    </row>
    <row r="72" spans="1:4" ht="15.75" thickBot="1" x14ac:dyDescent="0.3">
      <c r="A72" s="147"/>
      <c r="B72" s="120" t="s">
        <v>92</v>
      </c>
      <c r="C72" s="118"/>
      <c r="D72" s="119" t="s">
        <v>97</v>
      </c>
    </row>
  </sheetData>
  <mergeCells count="49">
    <mergeCell ref="A44:A59"/>
    <mergeCell ref="B44:B47"/>
    <mergeCell ref="B48:B51"/>
    <mergeCell ref="B52:B55"/>
    <mergeCell ref="B56:B59"/>
    <mergeCell ref="A20:B20"/>
    <mergeCell ref="C20:D20"/>
    <mergeCell ref="A21:B21"/>
    <mergeCell ref="C21:D21"/>
    <mergeCell ref="A60:A72"/>
    <mergeCell ref="B60:B63"/>
    <mergeCell ref="B64:B67"/>
    <mergeCell ref="B68:B71"/>
    <mergeCell ref="A22:D22"/>
    <mergeCell ref="A23:D23"/>
    <mergeCell ref="A24:A43"/>
    <mergeCell ref="B24:B27"/>
    <mergeCell ref="B28:B31"/>
    <mergeCell ref="B32:B35"/>
    <mergeCell ref="B36:B39"/>
    <mergeCell ref="B40:B43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11:D11"/>
    <mergeCell ref="A12:B12"/>
    <mergeCell ref="C12:D12"/>
    <mergeCell ref="A13:B13"/>
    <mergeCell ref="C13:D13"/>
    <mergeCell ref="A7:D7"/>
    <mergeCell ref="A8:D8"/>
    <mergeCell ref="A9:B9"/>
    <mergeCell ref="C9:D9"/>
    <mergeCell ref="A10:D10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DF1C-2556-432C-A651-CF53CC811C02}">
  <dimension ref="A1:J26"/>
  <sheetViews>
    <sheetView workbookViewId="0">
      <selection activeCell="F33" sqref="F33"/>
    </sheetView>
  </sheetViews>
  <sheetFormatPr defaultRowHeight="15" x14ac:dyDescent="0.25"/>
  <cols>
    <col min="1" max="1" width="31.5703125" customWidth="1"/>
    <col min="2" max="2" width="14.42578125" customWidth="1"/>
  </cols>
  <sheetData>
    <row r="1" spans="1:10" ht="75" x14ac:dyDescent="0.25">
      <c r="A1" s="110" t="s">
        <v>88</v>
      </c>
      <c r="B1" s="111" t="s">
        <v>146</v>
      </c>
      <c r="C1" s="112" t="s">
        <v>147</v>
      </c>
      <c r="D1" s="112" t="s">
        <v>148</v>
      </c>
      <c r="E1" s="112" t="s">
        <v>149</v>
      </c>
      <c r="F1" s="112" t="s">
        <v>150</v>
      </c>
      <c r="G1" s="112" t="s">
        <v>151</v>
      </c>
      <c r="H1" s="112" t="s">
        <v>152</v>
      </c>
      <c r="I1" s="112" t="s">
        <v>153</v>
      </c>
      <c r="J1" s="112" t="s">
        <v>154</v>
      </c>
    </row>
    <row r="2" spans="1:10" x14ac:dyDescent="0.25">
      <c r="A2" s="210" t="s">
        <v>254</v>
      </c>
      <c r="B2" t="s">
        <v>180</v>
      </c>
      <c r="C2">
        <v>34.200000000000003</v>
      </c>
      <c r="D2">
        <v>52.61</v>
      </c>
      <c r="E2">
        <v>6.92</v>
      </c>
      <c r="F2">
        <v>4.18</v>
      </c>
      <c r="G2">
        <v>1.02</v>
      </c>
      <c r="H2">
        <v>0.65</v>
      </c>
      <c r="I2">
        <v>0.31</v>
      </c>
      <c r="J2">
        <v>13.07</v>
      </c>
    </row>
    <row r="3" spans="1:10" x14ac:dyDescent="0.25">
      <c r="A3" t="s">
        <v>172</v>
      </c>
      <c r="B3" t="s">
        <v>171</v>
      </c>
      <c r="C3">
        <v>40.380000000000003</v>
      </c>
      <c r="D3">
        <v>51.82</v>
      </c>
      <c r="E3">
        <v>3.55</v>
      </c>
      <c r="F3">
        <v>2.98</v>
      </c>
      <c r="G3">
        <v>0.34</v>
      </c>
      <c r="H3">
        <v>0.52</v>
      </c>
      <c r="I3">
        <v>0.33</v>
      </c>
      <c r="J3">
        <v>7.71</v>
      </c>
    </row>
    <row r="4" spans="1:10" x14ac:dyDescent="0.25">
      <c r="A4" t="s">
        <v>173</v>
      </c>
      <c r="B4" t="s">
        <v>180</v>
      </c>
      <c r="C4">
        <v>34.64</v>
      </c>
      <c r="D4">
        <v>49.9</v>
      </c>
      <c r="E4">
        <v>5.85</v>
      </c>
      <c r="F4">
        <v>5.71</v>
      </c>
      <c r="G4">
        <v>2.93</v>
      </c>
      <c r="H4">
        <v>0.96</v>
      </c>
      <c r="I4">
        <v>0</v>
      </c>
      <c r="J4">
        <v>15.46</v>
      </c>
    </row>
    <row r="5" spans="1:10" x14ac:dyDescent="0.25">
      <c r="A5" t="s">
        <v>174</v>
      </c>
      <c r="B5" t="s">
        <v>244</v>
      </c>
      <c r="C5">
        <v>33.47</v>
      </c>
      <c r="D5">
        <v>46.13</v>
      </c>
      <c r="E5">
        <v>9.98</v>
      </c>
      <c r="F5">
        <v>6.86</v>
      </c>
      <c r="G5">
        <v>1.91</v>
      </c>
      <c r="H5">
        <v>1.52</v>
      </c>
      <c r="I5">
        <v>0.13</v>
      </c>
      <c r="J5">
        <v>20.39</v>
      </c>
    </row>
    <row r="6" spans="1:10" x14ac:dyDescent="0.25">
      <c r="A6" t="s">
        <v>175</v>
      </c>
      <c r="B6" t="s">
        <v>180</v>
      </c>
      <c r="C6">
        <v>37.97</v>
      </c>
      <c r="D6">
        <v>49.24</v>
      </c>
      <c r="E6">
        <v>5.79</v>
      </c>
      <c r="F6">
        <v>5.72</v>
      </c>
      <c r="G6">
        <v>1.1299999999999999</v>
      </c>
      <c r="H6">
        <v>0.15</v>
      </c>
      <c r="I6">
        <v>0</v>
      </c>
      <c r="J6">
        <v>12.79</v>
      </c>
    </row>
    <row r="7" spans="1:10" x14ac:dyDescent="0.25">
      <c r="A7" t="s">
        <v>176</v>
      </c>
      <c r="B7" t="s">
        <v>180</v>
      </c>
      <c r="C7">
        <v>31.6</v>
      </c>
      <c r="D7">
        <v>49.35</v>
      </c>
      <c r="E7">
        <v>9.32</v>
      </c>
      <c r="F7">
        <v>6.93</v>
      </c>
      <c r="G7">
        <v>2.3199999999999998</v>
      </c>
      <c r="H7">
        <v>0.49</v>
      </c>
      <c r="I7">
        <v>0</v>
      </c>
      <c r="J7">
        <v>19.05</v>
      </c>
    </row>
    <row r="8" spans="1:10" x14ac:dyDescent="0.25">
      <c r="A8" t="s">
        <v>177</v>
      </c>
      <c r="B8" t="s">
        <v>184</v>
      </c>
      <c r="C8">
        <v>25.09</v>
      </c>
      <c r="D8">
        <v>55.26</v>
      </c>
      <c r="E8">
        <v>6.75</v>
      </c>
      <c r="F8">
        <v>6.88</v>
      </c>
      <c r="G8">
        <v>3.84</v>
      </c>
      <c r="H8">
        <v>2.17</v>
      </c>
      <c r="I8">
        <v>0.02</v>
      </c>
      <c r="J8">
        <v>19.649999999999999</v>
      </c>
    </row>
    <row r="9" spans="1:10" x14ac:dyDescent="0.25">
      <c r="A9" t="s">
        <v>178</v>
      </c>
      <c r="B9" t="s">
        <v>180</v>
      </c>
      <c r="C9">
        <v>27.1</v>
      </c>
      <c r="D9">
        <v>56.25</v>
      </c>
      <c r="E9">
        <v>4.8099999999999996</v>
      </c>
      <c r="F9">
        <v>6.02</v>
      </c>
      <c r="G9">
        <v>2.86</v>
      </c>
      <c r="H9">
        <v>1.85</v>
      </c>
      <c r="I9">
        <v>0.85</v>
      </c>
      <c r="J9">
        <v>16.39</v>
      </c>
    </row>
    <row r="10" spans="1:10" x14ac:dyDescent="0.25">
      <c r="A10" t="s">
        <v>179</v>
      </c>
      <c r="B10" t="s">
        <v>180</v>
      </c>
      <c r="C10">
        <v>35.479999999999997</v>
      </c>
      <c r="D10">
        <v>56.61</v>
      </c>
      <c r="E10">
        <v>3.62</v>
      </c>
      <c r="F10">
        <v>3.05</v>
      </c>
      <c r="G10">
        <v>0.87</v>
      </c>
      <c r="H10">
        <v>0.37</v>
      </c>
      <c r="I10">
        <v>0</v>
      </c>
      <c r="J10">
        <v>7.91</v>
      </c>
    </row>
    <row r="11" spans="1:10" x14ac:dyDescent="0.25">
      <c r="A11" s="210" t="s">
        <v>261</v>
      </c>
      <c r="B11" t="s">
        <v>180</v>
      </c>
      <c r="C11">
        <v>37.89</v>
      </c>
      <c r="D11">
        <v>51.7</v>
      </c>
      <c r="E11">
        <v>3.39</v>
      </c>
      <c r="F11">
        <v>3.09</v>
      </c>
      <c r="G11">
        <v>1.67</v>
      </c>
      <c r="H11">
        <v>1.55</v>
      </c>
      <c r="I11">
        <v>0.59</v>
      </c>
      <c r="J11">
        <v>10.29</v>
      </c>
    </row>
    <row r="12" spans="1:10" x14ac:dyDescent="0.25">
      <c r="A12" t="s">
        <v>182</v>
      </c>
      <c r="B12" t="s">
        <v>180</v>
      </c>
      <c r="C12">
        <v>32.11</v>
      </c>
      <c r="D12">
        <v>54.05</v>
      </c>
      <c r="E12">
        <v>7.24</v>
      </c>
      <c r="F12">
        <v>5.13</v>
      </c>
      <c r="G12">
        <v>0.9</v>
      </c>
      <c r="H12">
        <v>0.51</v>
      </c>
      <c r="I12">
        <v>0.05</v>
      </c>
      <c r="J12">
        <v>13.83</v>
      </c>
    </row>
    <row r="13" spans="1:10" x14ac:dyDescent="0.25">
      <c r="A13" t="s">
        <v>183</v>
      </c>
      <c r="B13" t="s">
        <v>184</v>
      </c>
      <c r="C13">
        <v>14.97</v>
      </c>
      <c r="D13">
        <v>61.18</v>
      </c>
      <c r="E13">
        <v>7.57</v>
      </c>
      <c r="F13">
        <v>7.91</v>
      </c>
      <c r="G13">
        <v>4.25</v>
      </c>
      <c r="H13">
        <v>3.69</v>
      </c>
      <c r="I13">
        <v>0.43</v>
      </c>
      <c r="J13">
        <v>23.85</v>
      </c>
    </row>
    <row r="14" spans="1:10" x14ac:dyDescent="0.25">
      <c r="A14" t="s">
        <v>185</v>
      </c>
      <c r="B14" t="s">
        <v>245</v>
      </c>
      <c r="C14">
        <v>18.5</v>
      </c>
      <c r="D14">
        <v>63.65</v>
      </c>
      <c r="E14">
        <v>10.91</v>
      </c>
      <c r="F14">
        <v>4.95</v>
      </c>
      <c r="G14">
        <v>1.53</v>
      </c>
      <c r="H14">
        <v>0.47</v>
      </c>
      <c r="I14">
        <v>0</v>
      </c>
      <c r="J14">
        <v>17.850000000000001</v>
      </c>
    </row>
    <row r="15" spans="1:10" x14ac:dyDescent="0.25">
      <c r="A15" t="s">
        <v>213</v>
      </c>
      <c r="B15" t="s">
        <v>245</v>
      </c>
      <c r="C15">
        <v>22.05</v>
      </c>
      <c r="D15">
        <v>64.13</v>
      </c>
      <c r="E15">
        <v>6.25</v>
      </c>
      <c r="F15">
        <v>4.95</v>
      </c>
      <c r="G15">
        <v>2.08</v>
      </c>
      <c r="H15">
        <v>0.54</v>
      </c>
      <c r="I15">
        <v>0</v>
      </c>
      <c r="J15">
        <v>13.82</v>
      </c>
    </row>
    <row r="16" spans="1:10" x14ac:dyDescent="0.25">
      <c r="A16" t="s">
        <v>214</v>
      </c>
      <c r="B16" t="s">
        <v>180</v>
      </c>
      <c r="C16">
        <v>27.96</v>
      </c>
      <c r="D16">
        <v>61.14</v>
      </c>
      <c r="E16">
        <v>4.12</v>
      </c>
      <c r="F16">
        <v>3.44</v>
      </c>
      <c r="G16">
        <v>1.58</v>
      </c>
      <c r="H16">
        <v>1.56</v>
      </c>
      <c r="I16">
        <v>0.2</v>
      </c>
      <c r="J16">
        <v>10.91</v>
      </c>
    </row>
    <row r="17" spans="1:10" x14ac:dyDescent="0.25">
      <c r="A17" t="s">
        <v>215</v>
      </c>
      <c r="B17" t="s">
        <v>180</v>
      </c>
      <c r="C17">
        <v>29.86</v>
      </c>
      <c r="D17">
        <v>56.38</v>
      </c>
      <c r="E17">
        <v>7.2</v>
      </c>
      <c r="F17">
        <v>4.41</v>
      </c>
      <c r="G17">
        <v>1.36</v>
      </c>
      <c r="H17">
        <v>0.78</v>
      </c>
      <c r="I17">
        <v>0.02</v>
      </c>
      <c r="J17">
        <v>13.76</v>
      </c>
    </row>
    <row r="18" spans="1:10" x14ac:dyDescent="0.25">
      <c r="A18" t="s">
        <v>216</v>
      </c>
      <c r="B18" t="s">
        <v>180</v>
      </c>
      <c r="C18">
        <v>26.14</v>
      </c>
      <c r="D18">
        <v>58.81</v>
      </c>
      <c r="E18">
        <v>8.2100000000000009</v>
      </c>
      <c r="F18">
        <v>4.67</v>
      </c>
      <c r="G18">
        <v>1.23</v>
      </c>
      <c r="H18">
        <v>0.56999999999999995</v>
      </c>
      <c r="I18">
        <v>0.28000000000000003</v>
      </c>
      <c r="J18">
        <v>14.96</v>
      </c>
    </row>
    <row r="19" spans="1:10" x14ac:dyDescent="0.25">
      <c r="A19" t="s">
        <v>217</v>
      </c>
      <c r="B19" t="s">
        <v>245</v>
      </c>
      <c r="C19">
        <v>17.77</v>
      </c>
      <c r="D19">
        <v>60.35</v>
      </c>
      <c r="E19">
        <v>9.32</v>
      </c>
      <c r="F19">
        <v>8.66</v>
      </c>
      <c r="G19">
        <v>3.17</v>
      </c>
      <c r="H19">
        <v>0.74</v>
      </c>
      <c r="I19">
        <v>0</v>
      </c>
      <c r="J19">
        <v>21.89</v>
      </c>
    </row>
    <row r="20" spans="1:10" x14ac:dyDescent="0.25">
      <c r="A20" t="s">
        <v>218</v>
      </c>
      <c r="B20" t="s">
        <v>245</v>
      </c>
      <c r="C20">
        <v>25.68</v>
      </c>
      <c r="D20">
        <v>56.66</v>
      </c>
      <c r="E20">
        <v>7.29</v>
      </c>
      <c r="F20">
        <v>5.44</v>
      </c>
      <c r="G20">
        <v>1.72</v>
      </c>
      <c r="H20">
        <v>2.2599999999999998</v>
      </c>
      <c r="I20">
        <v>0.83</v>
      </c>
      <c r="J20">
        <v>17.54</v>
      </c>
    </row>
    <row r="21" spans="1:10" x14ac:dyDescent="0.25">
      <c r="A21" s="210" t="s">
        <v>260</v>
      </c>
      <c r="B21" t="s">
        <v>245</v>
      </c>
      <c r="C21">
        <v>21.74</v>
      </c>
      <c r="D21">
        <v>60.53</v>
      </c>
      <c r="E21">
        <v>7.47</v>
      </c>
      <c r="F21">
        <v>6.79</v>
      </c>
      <c r="G21">
        <v>2.64</v>
      </c>
      <c r="H21">
        <v>0.84</v>
      </c>
      <c r="I21">
        <v>0</v>
      </c>
      <c r="J21">
        <v>17.73</v>
      </c>
    </row>
    <row r="22" spans="1:10" x14ac:dyDescent="0.25">
      <c r="A22" t="s">
        <v>221</v>
      </c>
      <c r="B22" t="s">
        <v>180</v>
      </c>
      <c r="C22">
        <v>31.19</v>
      </c>
      <c r="D22">
        <v>58.54</v>
      </c>
      <c r="E22">
        <v>6.59</v>
      </c>
      <c r="F22">
        <v>3.61</v>
      </c>
      <c r="G22">
        <v>7.0000000000000007E-2</v>
      </c>
      <c r="H22">
        <v>0</v>
      </c>
      <c r="I22">
        <v>0</v>
      </c>
      <c r="J22">
        <v>10.27</v>
      </c>
    </row>
    <row r="23" spans="1:10" x14ac:dyDescent="0.25">
      <c r="A23" t="s">
        <v>222</v>
      </c>
      <c r="B23" t="s">
        <v>245</v>
      </c>
      <c r="C23">
        <v>21.5</v>
      </c>
      <c r="D23">
        <v>67.510000000000005</v>
      </c>
      <c r="E23">
        <v>5.72</v>
      </c>
      <c r="F23">
        <v>3.28</v>
      </c>
      <c r="G23">
        <v>1.19</v>
      </c>
      <c r="H23">
        <v>0.79</v>
      </c>
      <c r="I23">
        <v>0.01</v>
      </c>
      <c r="J23">
        <v>10.99</v>
      </c>
    </row>
    <row r="24" spans="1:10" x14ac:dyDescent="0.25">
      <c r="A24" t="s">
        <v>223</v>
      </c>
      <c r="B24" t="s">
        <v>224</v>
      </c>
      <c r="C24">
        <v>8.69</v>
      </c>
      <c r="D24">
        <v>44.27</v>
      </c>
      <c r="E24">
        <v>11.3</v>
      </c>
      <c r="F24">
        <v>14.61</v>
      </c>
      <c r="G24">
        <v>10.82</v>
      </c>
      <c r="H24">
        <v>9.44</v>
      </c>
      <c r="I24">
        <v>0.88</v>
      </c>
      <c r="J24">
        <v>47.04</v>
      </c>
    </row>
    <row r="25" spans="1:10" x14ac:dyDescent="0.25">
      <c r="A25" t="s">
        <v>225</v>
      </c>
      <c r="B25" t="s">
        <v>245</v>
      </c>
      <c r="C25">
        <v>19.2</v>
      </c>
      <c r="D25">
        <v>65.819999999999993</v>
      </c>
      <c r="E25">
        <v>5.34</v>
      </c>
      <c r="F25">
        <v>3.89</v>
      </c>
      <c r="G25">
        <v>2.5299999999999998</v>
      </c>
      <c r="H25">
        <v>2.5099999999999998</v>
      </c>
      <c r="I25">
        <v>0.61</v>
      </c>
      <c r="J25">
        <v>14.87</v>
      </c>
    </row>
    <row r="26" spans="1:10" x14ac:dyDescent="0.25">
      <c r="A26" t="s">
        <v>226</v>
      </c>
      <c r="B26" t="s">
        <v>180</v>
      </c>
      <c r="C26">
        <v>27.01</v>
      </c>
      <c r="D26">
        <v>67.319999999999993</v>
      </c>
      <c r="E26">
        <v>3.61</v>
      </c>
      <c r="F26">
        <v>2.06</v>
      </c>
      <c r="G26">
        <v>0</v>
      </c>
      <c r="H26">
        <v>0</v>
      </c>
      <c r="I26">
        <v>0</v>
      </c>
      <c r="J26">
        <v>5.68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3D73-9FBD-436C-A927-4B48581DF2E1}">
  <dimension ref="A1:BC31"/>
  <sheetViews>
    <sheetView workbookViewId="0">
      <selection activeCell="D34" sqref="D34"/>
    </sheetView>
  </sheetViews>
  <sheetFormatPr defaultRowHeight="15" x14ac:dyDescent="0.25"/>
  <cols>
    <col min="1" max="1" width="29" customWidth="1"/>
    <col min="3" max="4" width="12.7109375" customWidth="1"/>
  </cols>
  <sheetData>
    <row r="1" spans="1:55" ht="30.75" thickBot="1" x14ac:dyDescent="0.3">
      <c r="A1" s="102" t="s">
        <v>81</v>
      </c>
      <c r="B1" s="103" t="s">
        <v>82</v>
      </c>
      <c r="C1" s="103" t="s">
        <v>83</v>
      </c>
      <c r="D1" s="103" t="s">
        <v>84</v>
      </c>
      <c r="E1" s="81"/>
      <c r="F1" s="153" t="s">
        <v>85</v>
      </c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5"/>
      <c r="S1" s="153" t="s">
        <v>86</v>
      </c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7"/>
      <c r="AI1" s="153" t="s">
        <v>87</v>
      </c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7"/>
    </row>
    <row r="2" spans="1:55" ht="15.75" thickBot="1" x14ac:dyDescent="0.3">
      <c r="A2" s="102" t="s">
        <v>88</v>
      </c>
      <c r="B2" s="104" t="s">
        <v>89</v>
      </c>
      <c r="C2" s="104" t="s">
        <v>90</v>
      </c>
      <c r="D2" s="104" t="s">
        <v>91</v>
      </c>
      <c r="E2" s="105"/>
      <c r="F2" s="106" t="s">
        <v>92</v>
      </c>
      <c r="G2" s="158" t="s">
        <v>93</v>
      </c>
      <c r="H2" s="154"/>
      <c r="I2" s="154"/>
      <c r="J2" s="155"/>
      <c r="K2" s="158" t="s">
        <v>94</v>
      </c>
      <c r="L2" s="154"/>
      <c r="M2" s="154"/>
      <c r="N2" s="155"/>
      <c r="O2" s="158" t="s">
        <v>95</v>
      </c>
      <c r="P2" s="154"/>
      <c r="Q2" s="154"/>
      <c r="R2" s="155"/>
      <c r="S2" s="158" t="s">
        <v>92</v>
      </c>
      <c r="T2" s="154"/>
      <c r="U2" s="154"/>
      <c r="V2" s="155"/>
      <c r="W2" s="158" t="s">
        <v>93</v>
      </c>
      <c r="X2" s="154"/>
      <c r="Y2" s="154"/>
      <c r="Z2" s="155"/>
      <c r="AA2" s="158" t="s">
        <v>94</v>
      </c>
      <c r="AB2" s="154"/>
      <c r="AC2" s="154"/>
      <c r="AD2" s="155"/>
      <c r="AE2" s="158" t="s">
        <v>95</v>
      </c>
      <c r="AF2" s="154"/>
      <c r="AG2" s="154"/>
      <c r="AH2" s="155"/>
      <c r="AI2" s="158" t="s">
        <v>92</v>
      </c>
      <c r="AJ2" s="154"/>
      <c r="AK2" s="154"/>
      <c r="AL2" s="155"/>
      <c r="AM2" s="158" t="s">
        <v>93</v>
      </c>
      <c r="AN2" s="154"/>
      <c r="AO2" s="154"/>
      <c r="AP2" s="155"/>
      <c r="AQ2" s="158" t="s">
        <v>94</v>
      </c>
      <c r="AR2" s="154"/>
      <c r="AS2" s="154"/>
      <c r="AT2" s="155"/>
      <c r="AU2" s="158" t="s">
        <v>95</v>
      </c>
      <c r="AV2" s="154"/>
      <c r="AW2" s="154"/>
      <c r="AX2" s="155"/>
      <c r="AY2" s="158" t="s">
        <v>96</v>
      </c>
      <c r="AZ2" s="154"/>
      <c r="BA2" s="154"/>
      <c r="BB2" s="155"/>
    </row>
    <row r="3" spans="1:55" ht="30.75" thickBot="1" x14ac:dyDescent="0.3">
      <c r="A3" s="102"/>
      <c r="B3" s="107"/>
      <c r="C3" s="107"/>
      <c r="D3" s="107"/>
      <c r="E3" s="108"/>
      <c r="F3" s="109" t="s">
        <v>97</v>
      </c>
      <c r="G3" s="109" t="s">
        <v>98</v>
      </c>
      <c r="H3" s="109" t="s">
        <v>99</v>
      </c>
      <c r="I3" s="109" t="s">
        <v>100</v>
      </c>
      <c r="J3" s="109" t="s">
        <v>101</v>
      </c>
      <c r="K3" s="109" t="s">
        <v>102</v>
      </c>
      <c r="L3" s="109" t="s">
        <v>103</v>
      </c>
      <c r="M3" s="109" t="s">
        <v>104</v>
      </c>
      <c r="N3" s="109" t="s">
        <v>105</v>
      </c>
      <c r="O3" s="109" t="s">
        <v>106</v>
      </c>
      <c r="P3" s="109" t="s">
        <v>107</v>
      </c>
      <c r="Q3" s="109" t="s">
        <v>108</v>
      </c>
      <c r="R3" s="109" t="s">
        <v>109</v>
      </c>
      <c r="S3" s="109" t="s">
        <v>110</v>
      </c>
      <c r="T3" s="109" t="s">
        <v>111</v>
      </c>
      <c r="U3" s="109" t="s">
        <v>112</v>
      </c>
      <c r="V3" s="109" t="s">
        <v>113</v>
      </c>
      <c r="W3" s="109" t="s">
        <v>114</v>
      </c>
      <c r="X3" s="109" t="s">
        <v>115</v>
      </c>
      <c r="Y3" s="109" t="s">
        <v>116</v>
      </c>
      <c r="Z3" s="109" t="s">
        <v>117</v>
      </c>
      <c r="AA3" s="109" t="s">
        <v>118</v>
      </c>
      <c r="AB3" s="109" t="s">
        <v>119</v>
      </c>
      <c r="AC3" s="109" t="s">
        <v>120</v>
      </c>
      <c r="AD3" s="109" t="s">
        <v>121</v>
      </c>
      <c r="AE3" s="109" t="s">
        <v>122</v>
      </c>
      <c r="AF3" s="109" t="s">
        <v>123</v>
      </c>
      <c r="AG3" s="109" t="s">
        <v>124</v>
      </c>
      <c r="AH3" s="109" t="s">
        <v>125</v>
      </c>
      <c r="AI3" s="109" t="s">
        <v>126</v>
      </c>
      <c r="AJ3" s="109" t="s">
        <v>127</v>
      </c>
      <c r="AK3" s="109" t="s">
        <v>128</v>
      </c>
      <c r="AL3" s="109" t="s">
        <v>129</v>
      </c>
      <c r="AM3" s="109" t="s">
        <v>130</v>
      </c>
      <c r="AN3" s="109" t="s">
        <v>131</v>
      </c>
      <c r="AO3" s="109" t="s">
        <v>132</v>
      </c>
      <c r="AP3" s="109" t="s">
        <v>133</v>
      </c>
      <c r="AQ3" s="109" t="s">
        <v>134</v>
      </c>
      <c r="AR3" s="109" t="s">
        <v>135</v>
      </c>
      <c r="AS3" s="109" t="s">
        <v>136</v>
      </c>
      <c r="AT3" s="109" t="s">
        <v>137</v>
      </c>
      <c r="AU3" s="109" t="s">
        <v>138</v>
      </c>
      <c r="AV3" s="109" t="s">
        <v>139</v>
      </c>
      <c r="AW3" s="109" t="s">
        <v>140</v>
      </c>
      <c r="AX3" s="109" t="s">
        <v>141</v>
      </c>
      <c r="AY3" s="109" t="s">
        <v>142</v>
      </c>
      <c r="AZ3" s="109" t="s">
        <v>143</v>
      </c>
      <c r="BA3" s="109" t="s">
        <v>144</v>
      </c>
      <c r="BB3" s="109" t="s">
        <v>145</v>
      </c>
    </row>
    <row r="4" spans="1:55" x14ac:dyDescent="0.25">
      <c r="A4" s="210" t="s">
        <v>254</v>
      </c>
      <c r="B4" s="80">
        <f t="shared" ref="B4" si="0">SUM(F4:R4)</f>
        <v>56.27</v>
      </c>
      <c r="C4" s="80">
        <f t="shared" ref="C4" si="1">SUM(S4:AH4)</f>
        <v>32.910000000000004</v>
      </c>
      <c r="D4" s="80">
        <f t="shared" ref="D4" si="2">SUM(AI4:BB4)</f>
        <v>10.719999999999999</v>
      </c>
      <c r="F4">
        <v>11.25</v>
      </c>
      <c r="G4">
        <v>2.0299999999999998</v>
      </c>
      <c r="H4">
        <v>1.88</v>
      </c>
      <c r="I4">
        <v>1.69</v>
      </c>
      <c r="J4">
        <v>1.81</v>
      </c>
      <c r="K4">
        <v>2.21</v>
      </c>
      <c r="L4">
        <v>3.15</v>
      </c>
      <c r="M4">
        <v>4.12</v>
      </c>
      <c r="N4">
        <v>5.22</v>
      </c>
      <c r="O4">
        <v>5.64</v>
      </c>
      <c r="P4">
        <v>7</v>
      </c>
      <c r="Q4">
        <v>5.45</v>
      </c>
      <c r="R4">
        <v>4.82</v>
      </c>
      <c r="S4">
        <v>3.96</v>
      </c>
      <c r="T4">
        <v>3.37</v>
      </c>
      <c r="U4">
        <v>2.83</v>
      </c>
      <c r="V4">
        <v>2.21</v>
      </c>
      <c r="W4">
        <v>2.1</v>
      </c>
      <c r="X4">
        <v>1.88</v>
      </c>
      <c r="Y4">
        <v>1.84</v>
      </c>
      <c r="Z4">
        <v>1.72</v>
      </c>
      <c r="AA4">
        <v>1.64</v>
      </c>
      <c r="AB4">
        <v>1.52</v>
      </c>
      <c r="AC4">
        <v>1.51</v>
      </c>
      <c r="AD4">
        <v>1.5</v>
      </c>
      <c r="AE4">
        <v>1.55</v>
      </c>
      <c r="AF4">
        <v>1.65</v>
      </c>
      <c r="AG4">
        <v>1.85</v>
      </c>
      <c r="AH4">
        <v>1.78</v>
      </c>
      <c r="AI4">
        <v>1.66</v>
      </c>
      <c r="AJ4">
        <v>1.72</v>
      </c>
      <c r="AK4">
        <v>1.59</v>
      </c>
      <c r="AL4">
        <v>1.34</v>
      </c>
      <c r="AM4">
        <v>1.02</v>
      </c>
      <c r="AN4">
        <v>0.7</v>
      </c>
      <c r="AO4">
        <v>0.45</v>
      </c>
      <c r="AP4">
        <v>0.26</v>
      </c>
      <c r="AQ4">
        <v>0.21</v>
      </c>
      <c r="AR4">
        <v>0.23</v>
      </c>
      <c r="AS4">
        <v>0.28000000000000003</v>
      </c>
      <c r="AT4">
        <v>0.3</v>
      </c>
      <c r="AU4">
        <v>0.26</v>
      </c>
      <c r="AV4">
        <v>0.18</v>
      </c>
      <c r="AW4">
        <v>0.12</v>
      </c>
      <c r="AX4">
        <v>0.09</v>
      </c>
      <c r="AY4">
        <v>7.0000000000000007E-2</v>
      </c>
      <c r="AZ4">
        <v>0.08</v>
      </c>
      <c r="BA4">
        <v>0.08</v>
      </c>
      <c r="BB4">
        <v>0.08</v>
      </c>
      <c r="BC4">
        <v>0.03</v>
      </c>
    </row>
    <row r="5" spans="1:55" x14ac:dyDescent="0.25">
      <c r="A5" t="s">
        <v>172</v>
      </c>
      <c r="B5" s="80">
        <f t="shared" ref="B5" si="3">SUM(F5:R5)</f>
        <v>65.199999999999989</v>
      </c>
      <c r="C5" s="80">
        <f t="shared" ref="C5" si="4">SUM(S5:AH5)</f>
        <v>28.110000000000003</v>
      </c>
      <c r="D5" s="80">
        <f t="shared" ref="D5" si="5">SUM(AI5:BB5)</f>
        <v>6.5799999999999992</v>
      </c>
      <c r="F5">
        <f>9.66+0.45+4.4</f>
        <v>14.51</v>
      </c>
      <c r="G5">
        <v>2.2599999999999998</v>
      </c>
      <c r="H5">
        <v>2.0699999999999998</v>
      </c>
      <c r="I5">
        <v>1.86</v>
      </c>
      <c r="J5">
        <v>2.02</v>
      </c>
      <c r="K5">
        <v>2.5099999999999998</v>
      </c>
      <c r="L5">
        <v>3.58</v>
      </c>
      <c r="M5">
        <v>4.6900000000000004</v>
      </c>
      <c r="N5">
        <v>5.93</v>
      </c>
      <c r="O5">
        <v>6.39</v>
      </c>
      <c r="P5">
        <v>7.9</v>
      </c>
      <c r="Q5">
        <v>6.11</v>
      </c>
      <c r="R5">
        <v>5.37</v>
      </c>
      <c r="S5">
        <v>4.3600000000000003</v>
      </c>
      <c r="T5">
        <v>3.63</v>
      </c>
      <c r="U5">
        <v>2.98</v>
      </c>
      <c r="V5">
        <v>2.25</v>
      </c>
      <c r="W5">
        <v>2.0699999999999998</v>
      </c>
      <c r="X5">
        <v>1.8</v>
      </c>
      <c r="Y5">
        <v>1.69</v>
      </c>
      <c r="Z5">
        <v>1.51</v>
      </c>
      <c r="AA5">
        <v>1.36</v>
      </c>
      <c r="AB5">
        <v>1.1499999999999999</v>
      </c>
      <c r="AC5">
        <v>1.03</v>
      </c>
      <c r="AD5">
        <v>0.92</v>
      </c>
      <c r="AE5">
        <v>0.84</v>
      </c>
      <c r="AF5">
        <v>0.81</v>
      </c>
      <c r="AG5">
        <v>0.87</v>
      </c>
      <c r="AH5">
        <v>0.84</v>
      </c>
      <c r="AI5">
        <v>0.82</v>
      </c>
      <c r="AJ5">
        <v>0.92</v>
      </c>
      <c r="AK5">
        <v>0.94</v>
      </c>
      <c r="AL5">
        <v>0.87</v>
      </c>
      <c r="AM5">
        <v>0.74</v>
      </c>
      <c r="AN5">
        <v>0.55000000000000004</v>
      </c>
      <c r="AO5">
        <v>0.37</v>
      </c>
      <c r="AP5">
        <v>0.19</v>
      </c>
      <c r="AQ5">
        <v>0.09</v>
      </c>
      <c r="AR5">
        <v>0.06</v>
      </c>
      <c r="AS5">
        <v>0.08</v>
      </c>
      <c r="AT5">
        <v>0.11</v>
      </c>
      <c r="AU5">
        <v>0.13</v>
      </c>
      <c r="AV5">
        <v>0.14000000000000001</v>
      </c>
      <c r="AW5">
        <v>0.13</v>
      </c>
      <c r="AX5">
        <v>0.12</v>
      </c>
      <c r="AY5">
        <v>0.1</v>
      </c>
      <c r="AZ5">
        <v>0.09</v>
      </c>
      <c r="BA5">
        <v>7.0000000000000007E-2</v>
      </c>
      <c r="BB5">
        <v>0.06</v>
      </c>
    </row>
    <row r="6" spans="1:55" x14ac:dyDescent="0.25">
      <c r="A6" t="s">
        <v>173</v>
      </c>
      <c r="B6" s="80">
        <f t="shared" ref="B6" si="6">SUM(F6:R6)</f>
        <v>55.5</v>
      </c>
      <c r="C6" s="80">
        <f t="shared" ref="C6" si="7">SUM(S6:AH6)</f>
        <v>30.930000000000003</v>
      </c>
      <c r="D6" s="80">
        <f t="shared" ref="D6" si="8">SUM(AI6:BB6)</f>
        <v>13.570000000000002</v>
      </c>
      <c r="F6">
        <f>7.38+1.57+5.21</f>
        <v>14.16</v>
      </c>
      <c r="G6">
        <v>1.51</v>
      </c>
      <c r="H6">
        <v>1.4</v>
      </c>
      <c r="I6">
        <v>1.36</v>
      </c>
      <c r="J6">
        <v>1.6</v>
      </c>
      <c r="K6">
        <v>2.09</v>
      </c>
      <c r="L6">
        <v>2.99</v>
      </c>
      <c r="M6">
        <v>3.88</v>
      </c>
      <c r="N6">
        <v>4.87</v>
      </c>
      <c r="O6">
        <v>5.23</v>
      </c>
      <c r="P6">
        <v>6.52</v>
      </c>
      <c r="Q6">
        <v>5.17</v>
      </c>
      <c r="R6">
        <v>4.72</v>
      </c>
      <c r="S6">
        <v>4.05</v>
      </c>
      <c r="T6">
        <v>3.65</v>
      </c>
      <c r="U6">
        <v>3.21</v>
      </c>
      <c r="V6">
        <v>2.56</v>
      </c>
      <c r="W6">
        <v>2.4</v>
      </c>
      <c r="X6">
        <v>2.0499999999999998</v>
      </c>
      <c r="Y6">
        <v>1.85</v>
      </c>
      <c r="Z6">
        <v>1.57</v>
      </c>
      <c r="AA6">
        <v>1.34</v>
      </c>
      <c r="AB6">
        <v>1.1100000000000001</v>
      </c>
      <c r="AC6">
        <v>1.03</v>
      </c>
      <c r="AD6">
        <v>1</v>
      </c>
      <c r="AE6">
        <v>1.06</v>
      </c>
      <c r="AF6">
        <v>1.19</v>
      </c>
      <c r="AG6">
        <v>1.42</v>
      </c>
      <c r="AH6">
        <v>1.44</v>
      </c>
      <c r="AI6">
        <v>1.39</v>
      </c>
      <c r="AJ6">
        <v>1.5</v>
      </c>
      <c r="AK6">
        <v>1.46</v>
      </c>
      <c r="AL6">
        <v>1.33</v>
      </c>
      <c r="AM6">
        <v>1.19</v>
      </c>
      <c r="AN6">
        <v>1.03</v>
      </c>
      <c r="AO6">
        <v>0.92</v>
      </c>
      <c r="AP6">
        <v>0.85</v>
      </c>
      <c r="AQ6">
        <v>0.8</v>
      </c>
      <c r="AR6">
        <v>0.78</v>
      </c>
      <c r="AS6">
        <v>0.71</v>
      </c>
      <c r="AT6">
        <v>0.64</v>
      </c>
      <c r="AU6">
        <v>0.49</v>
      </c>
      <c r="AV6">
        <v>0.3</v>
      </c>
      <c r="AW6">
        <v>0.15</v>
      </c>
      <c r="AX6">
        <v>0.03</v>
      </c>
      <c r="AY6">
        <v>0</v>
      </c>
      <c r="AZ6">
        <v>0</v>
      </c>
      <c r="BA6">
        <v>0</v>
      </c>
      <c r="BB6">
        <v>0</v>
      </c>
    </row>
    <row r="7" spans="1:55" x14ac:dyDescent="0.25">
      <c r="A7" s="209" t="s">
        <v>174</v>
      </c>
      <c r="B7" s="80">
        <f>SUM(F7:R7)</f>
        <v>53.059999999999988</v>
      </c>
      <c r="C7" s="80">
        <f>SUM(S7:AH7)</f>
        <v>29.650000000000002</v>
      </c>
      <c r="D7" s="80">
        <f>SUM(AI7:BB7)</f>
        <v>17.260000000000002</v>
      </c>
      <c r="F7">
        <f>8.02+0.75+4.42</f>
        <v>13.19</v>
      </c>
      <c r="G7">
        <v>1.77</v>
      </c>
      <c r="H7">
        <v>1.62</v>
      </c>
      <c r="I7">
        <v>1.47</v>
      </c>
      <c r="J7">
        <v>1.6</v>
      </c>
      <c r="K7">
        <v>1.98</v>
      </c>
      <c r="L7">
        <v>2.82</v>
      </c>
      <c r="M7">
        <v>3.66</v>
      </c>
      <c r="N7">
        <v>4.62</v>
      </c>
      <c r="O7">
        <v>4.9800000000000004</v>
      </c>
      <c r="P7">
        <v>6.18</v>
      </c>
      <c r="Q7">
        <v>4.84</v>
      </c>
      <c r="R7">
        <v>4.33</v>
      </c>
      <c r="S7">
        <v>3.62</v>
      </c>
      <c r="T7">
        <v>3.14</v>
      </c>
      <c r="U7">
        <v>2.68</v>
      </c>
      <c r="V7">
        <v>2.09</v>
      </c>
      <c r="W7">
        <v>1.94</v>
      </c>
      <c r="X7">
        <v>1.66</v>
      </c>
      <c r="Y7">
        <v>1.51</v>
      </c>
      <c r="Z7">
        <v>1.28</v>
      </c>
      <c r="AA7">
        <v>1.1100000000000001</v>
      </c>
      <c r="AB7">
        <v>0.96</v>
      </c>
      <c r="AC7">
        <v>0.97</v>
      </c>
      <c r="AD7">
        <v>1.07</v>
      </c>
      <c r="AE7">
        <v>1.33</v>
      </c>
      <c r="AF7">
        <v>1.67</v>
      </c>
      <c r="AG7">
        <v>2.21</v>
      </c>
      <c r="AH7">
        <v>2.41</v>
      </c>
      <c r="AI7">
        <v>2.41</v>
      </c>
      <c r="AJ7">
        <v>2.61</v>
      </c>
      <c r="AK7">
        <v>2.46</v>
      </c>
      <c r="AL7">
        <v>2.09</v>
      </c>
      <c r="AM7">
        <v>1.62</v>
      </c>
      <c r="AN7">
        <v>1.1499999999999999</v>
      </c>
      <c r="AO7">
        <v>0.8</v>
      </c>
      <c r="AP7">
        <v>0.55000000000000004</v>
      </c>
      <c r="AQ7">
        <v>0.44</v>
      </c>
      <c r="AR7">
        <v>0.44</v>
      </c>
      <c r="AS7">
        <v>0.49</v>
      </c>
      <c r="AT7">
        <v>0.54</v>
      </c>
      <c r="AU7">
        <v>0.54</v>
      </c>
      <c r="AV7">
        <v>0.45</v>
      </c>
      <c r="AW7">
        <v>0.33</v>
      </c>
      <c r="AX7">
        <v>0.21</v>
      </c>
      <c r="AY7">
        <v>0.1</v>
      </c>
      <c r="AZ7">
        <v>0.03</v>
      </c>
      <c r="BA7">
        <v>0</v>
      </c>
      <c r="BB7">
        <v>0</v>
      </c>
    </row>
    <row r="8" spans="1:55" x14ac:dyDescent="0.25">
      <c r="A8" t="s">
        <v>175</v>
      </c>
      <c r="B8" s="80">
        <f>SUM(F8:R8)</f>
        <v>59.679999999999993</v>
      </c>
      <c r="C8" s="80">
        <f t="shared" ref="C8:C9" si="9">SUM(S8:AH8)</f>
        <v>29.309999999999995</v>
      </c>
      <c r="D8" s="80">
        <f t="shared" ref="D8:D9" si="10">SUM(AI8:BB8)</f>
        <v>11.010000000000002</v>
      </c>
      <c r="F8">
        <f>8.83+1.27+5.48</f>
        <v>15.58</v>
      </c>
      <c r="G8">
        <v>1.89</v>
      </c>
      <c r="H8">
        <v>1.74</v>
      </c>
      <c r="I8">
        <v>1.61</v>
      </c>
      <c r="J8">
        <v>1.78</v>
      </c>
      <c r="K8">
        <v>2.2200000000000002</v>
      </c>
      <c r="L8">
        <v>3.14</v>
      </c>
      <c r="M8">
        <v>4.07</v>
      </c>
      <c r="N8">
        <v>5.12</v>
      </c>
      <c r="O8">
        <v>5.5</v>
      </c>
      <c r="P8">
        <v>6.84</v>
      </c>
      <c r="Q8">
        <v>5.37</v>
      </c>
      <c r="R8">
        <v>4.82</v>
      </c>
      <c r="S8">
        <v>4.04</v>
      </c>
      <c r="T8">
        <v>3.53</v>
      </c>
      <c r="U8">
        <v>3.03</v>
      </c>
      <c r="V8">
        <v>2.37</v>
      </c>
      <c r="W8">
        <v>2.21</v>
      </c>
      <c r="X8">
        <v>1.9</v>
      </c>
      <c r="Y8">
        <v>1.75</v>
      </c>
      <c r="Z8">
        <v>1.51</v>
      </c>
      <c r="AA8">
        <v>1.31</v>
      </c>
      <c r="AB8">
        <v>1.08</v>
      </c>
      <c r="AC8">
        <v>0.99</v>
      </c>
      <c r="AD8">
        <v>0.93</v>
      </c>
      <c r="AE8">
        <v>0.96</v>
      </c>
      <c r="AF8">
        <v>1.06</v>
      </c>
      <c r="AG8">
        <v>1.29</v>
      </c>
      <c r="AH8">
        <v>1.35</v>
      </c>
      <c r="AI8">
        <v>1.36</v>
      </c>
      <c r="AJ8">
        <v>1.53</v>
      </c>
      <c r="AK8">
        <v>1.55</v>
      </c>
      <c r="AL8">
        <v>1.44</v>
      </c>
      <c r="AM8">
        <v>1.28</v>
      </c>
      <c r="AN8">
        <v>1.07</v>
      </c>
      <c r="AO8">
        <v>0.86</v>
      </c>
      <c r="AP8">
        <v>0.64</v>
      </c>
      <c r="AQ8">
        <v>0.46</v>
      </c>
      <c r="AR8">
        <v>0.31</v>
      </c>
      <c r="AS8">
        <v>0.21</v>
      </c>
      <c r="AT8">
        <v>0.15</v>
      </c>
      <c r="AU8">
        <v>0.1</v>
      </c>
      <c r="AV8">
        <v>0.04</v>
      </c>
      <c r="AW8">
        <v>0.01</v>
      </c>
      <c r="AX8">
        <v>0</v>
      </c>
      <c r="AY8">
        <v>0</v>
      </c>
      <c r="AZ8">
        <v>0</v>
      </c>
      <c r="BA8">
        <v>0</v>
      </c>
      <c r="BB8">
        <v>0</v>
      </c>
    </row>
    <row r="9" spans="1:55" x14ac:dyDescent="0.25">
      <c r="A9" t="s">
        <v>176</v>
      </c>
      <c r="B9" s="80">
        <f t="shared" ref="B9" si="11">SUM(F9:R9)</f>
        <v>52.379999999999995</v>
      </c>
      <c r="C9" s="80">
        <f t="shared" si="9"/>
        <v>31.56</v>
      </c>
      <c r="D9" s="80">
        <f t="shared" si="10"/>
        <v>16.07</v>
      </c>
      <c r="F9">
        <f>7.21+0.36+3.36</f>
        <v>10.93</v>
      </c>
      <c r="G9">
        <v>1.68</v>
      </c>
      <c r="H9">
        <v>1.56</v>
      </c>
      <c r="I9">
        <v>1.43</v>
      </c>
      <c r="J9">
        <v>1.6</v>
      </c>
      <c r="K9">
        <v>2.02</v>
      </c>
      <c r="L9">
        <v>2.92</v>
      </c>
      <c r="M9">
        <v>3.82</v>
      </c>
      <c r="N9">
        <v>4.8499999999999996</v>
      </c>
      <c r="O9">
        <v>5.25</v>
      </c>
      <c r="P9">
        <v>6.55</v>
      </c>
      <c r="Q9">
        <v>5.15</v>
      </c>
      <c r="R9">
        <v>4.62</v>
      </c>
      <c r="S9">
        <v>3.85</v>
      </c>
      <c r="T9">
        <v>3.34</v>
      </c>
      <c r="U9">
        <v>2.83</v>
      </c>
      <c r="V9">
        <v>2.1800000000000002</v>
      </c>
      <c r="W9">
        <v>2.0299999999999998</v>
      </c>
      <c r="X9">
        <v>1.75</v>
      </c>
      <c r="Y9">
        <v>1.63</v>
      </c>
      <c r="Z9">
        <v>1.45</v>
      </c>
      <c r="AA9">
        <v>1.31</v>
      </c>
      <c r="AB9">
        <v>1.18</v>
      </c>
      <c r="AC9">
        <v>1.18</v>
      </c>
      <c r="AD9">
        <v>1.24</v>
      </c>
      <c r="AE9">
        <v>1.44</v>
      </c>
      <c r="AF9">
        <v>1.71</v>
      </c>
      <c r="AG9">
        <v>2.16</v>
      </c>
      <c r="AH9">
        <v>2.2799999999999998</v>
      </c>
      <c r="AI9">
        <v>2.2400000000000002</v>
      </c>
      <c r="AJ9">
        <v>2.41</v>
      </c>
      <c r="AK9">
        <v>2.27</v>
      </c>
      <c r="AL9">
        <v>1.96</v>
      </c>
      <c r="AM9">
        <v>1.57</v>
      </c>
      <c r="AN9">
        <v>1.18</v>
      </c>
      <c r="AO9">
        <v>0.91</v>
      </c>
      <c r="AP9">
        <v>0.72</v>
      </c>
      <c r="AQ9">
        <v>0.63</v>
      </c>
      <c r="AR9">
        <v>0.62</v>
      </c>
      <c r="AS9">
        <v>0.56999999999999995</v>
      </c>
      <c r="AT9">
        <v>0.5</v>
      </c>
      <c r="AU9">
        <v>0.34</v>
      </c>
      <c r="AV9">
        <v>0.13</v>
      </c>
      <c r="AW9">
        <v>0.02</v>
      </c>
      <c r="AX9">
        <v>0</v>
      </c>
      <c r="AY9">
        <v>0</v>
      </c>
      <c r="AZ9">
        <v>0</v>
      </c>
      <c r="BA9">
        <v>0</v>
      </c>
      <c r="BB9">
        <v>0</v>
      </c>
    </row>
    <row r="10" spans="1:55" x14ac:dyDescent="0.25">
      <c r="A10" t="s">
        <v>177</v>
      </c>
      <c r="B10" s="122">
        <f>SUM(F10:R10)</f>
        <v>46</v>
      </c>
      <c r="C10" s="80">
        <f>SUM(S10:AH10)</f>
        <v>36.339999999999996</v>
      </c>
      <c r="D10" s="80">
        <f>SUM(AI10:BB10)</f>
        <v>17.660000000000004</v>
      </c>
      <c r="F10">
        <f>4.91+0.95</f>
        <v>5.86</v>
      </c>
      <c r="G10">
        <v>1.43</v>
      </c>
      <c r="H10">
        <v>1.38</v>
      </c>
      <c r="I10">
        <v>1.31</v>
      </c>
      <c r="J10">
        <v>1.49</v>
      </c>
      <c r="K10">
        <v>1.91</v>
      </c>
      <c r="L10">
        <v>2.75</v>
      </c>
      <c r="M10">
        <v>3.61</v>
      </c>
      <c r="N10">
        <v>4.6100000000000003</v>
      </c>
      <c r="O10">
        <v>5.04</v>
      </c>
      <c r="P10">
        <v>6.42</v>
      </c>
      <c r="Q10">
        <v>5.25</v>
      </c>
      <c r="R10">
        <v>4.9400000000000004</v>
      </c>
      <c r="S10">
        <v>4.4000000000000004</v>
      </c>
      <c r="T10">
        <v>4.1900000000000004</v>
      </c>
      <c r="U10">
        <v>3.86</v>
      </c>
      <c r="V10">
        <v>3.2</v>
      </c>
      <c r="W10">
        <v>3.07</v>
      </c>
      <c r="X10">
        <v>2.66</v>
      </c>
      <c r="Y10">
        <v>2.41</v>
      </c>
      <c r="Z10">
        <v>2.0499999999999998</v>
      </c>
      <c r="AA10">
        <v>1.73</v>
      </c>
      <c r="AB10">
        <v>1.38</v>
      </c>
      <c r="AC10">
        <v>1.19</v>
      </c>
      <c r="AD10">
        <v>1.07</v>
      </c>
      <c r="AE10">
        <v>1.05</v>
      </c>
      <c r="AF10">
        <v>1.1499999999999999</v>
      </c>
      <c r="AG10">
        <v>1.41</v>
      </c>
      <c r="AH10">
        <v>1.52</v>
      </c>
      <c r="AI10">
        <v>1.58</v>
      </c>
      <c r="AJ10">
        <v>1.82</v>
      </c>
      <c r="AK10">
        <v>1.87</v>
      </c>
      <c r="AL10">
        <v>1.74</v>
      </c>
      <c r="AM10">
        <v>1.51</v>
      </c>
      <c r="AN10">
        <v>1.23</v>
      </c>
      <c r="AO10">
        <v>1.01</v>
      </c>
      <c r="AP10">
        <v>0.89</v>
      </c>
      <c r="AQ10">
        <v>0.86</v>
      </c>
      <c r="AR10">
        <v>0.94</v>
      </c>
      <c r="AS10">
        <v>1</v>
      </c>
      <c r="AT10">
        <v>1.03</v>
      </c>
      <c r="AU10">
        <v>0.92</v>
      </c>
      <c r="AV10">
        <v>0.67</v>
      </c>
      <c r="AW10">
        <v>0.41</v>
      </c>
      <c r="AX10">
        <v>0.16</v>
      </c>
      <c r="AY10">
        <v>0.02</v>
      </c>
      <c r="AZ10">
        <v>0</v>
      </c>
      <c r="BA10">
        <v>0</v>
      </c>
      <c r="BB10">
        <v>0</v>
      </c>
    </row>
    <row r="11" spans="1:55" x14ac:dyDescent="0.25">
      <c r="A11" t="s">
        <v>178</v>
      </c>
      <c r="B11" s="80">
        <f>SUM(F11:R11)</f>
        <v>48.900000000000006</v>
      </c>
      <c r="C11" s="80">
        <f t="shared" ref="C11:C16" si="12">SUM(S11:AH11)</f>
        <v>35.83</v>
      </c>
      <c r="D11" s="80">
        <f t="shared" ref="D11:D16" si="13">SUM(AI11:BB11)</f>
        <v>15.009999999999998</v>
      </c>
      <c r="F11">
        <f>5.66+1.29</f>
        <v>6.95</v>
      </c>
      <c r="G11">
        <v>1.58</v>
      </c>
      <c r="H11">
        <v>1.51</v>
      </c>
      <c r="I11">
        <v>1.4</v>
      </c>
      <c r="J11">
        <v>1.56</v>
      </c>
      <c r="K11">
        <v>1.97</v>
      </c>
      <c r="L11">
        <v>2.84</v>
      </c>
      <c r="M11">
        <v>3.74</v>
      </c>
      <c r="N11">
        <v>4.79</v>
      </c>
      <c r="O11">
        <v>5.25</v>
      </c>
      <c r="P11">
        <v>6.7</v>
      </c>
      <c r="Q11">
        <v>5.47</v>
      </c>
      <c r="R11">
        <v>5.14</v>
      </c>
      <c r="S11">
        <v>4.57</v>
      </c>
      <c r="T11">
        <v>4.34</v>
      </c>
      <c r="U11">
        <v>3.98</v>
      </c>
      <c r="V11">
        <v>3.31</v>
      </c>
      <c r="W11">
        <v>3.18</v>
      </c>
      <c r="X11">
        <v>2.76</v>
      </c>
      <c r="Y11">
        <v>2.5099999999999998</v>
      </c>
      <c r="Z11">
        <v>2.12</v>
      </c>
      <c r="AA11">
        <v>1.78</v>
      </c>
      <c r="AB11">
        <v>1.38</v>
      </c>
      <c r="AC11">
        <v>1.1499999999999999</v>
      </c>
      <c r="AD11">
        <v>0.96</v>
      </c>
      <c r="AE11">
        <v>0.86</v>
      </c>
      <c r="AF11">
        <v>0.87</v>
      </c>
      <c r="AG11">
        <v>1</v>
      </c>
      <c r="AH11">
        <v>1.06</v>
      </c>
      <c r="AI11">
        <v>1.1000000000000001</v>
      </c>
      <c r="AJ11">
        <v>1.31</v>
      </c>
      <c r="AK11">
        <v>1.41</v>
      </c>
      <c r="AL11">
        <v>1.38</v>
      </c>
      <c r="AM11">
        <v>1.3</v>
      </c>
      <c r="AN11">
        <v>1.1299999999999999</v>
      </c>
      <c r="AO11">
        <v>0.97</v>
      </c>
      <c r="AP11">
        <v>0.84</v>
      </c>
      <c r="AQ11">
        <v>0.75</v>
      </c>
      <c r="AR11">
        <v>0.73</v>
      </c>
      <c r="AS11">
        <v>0.7</v>
      </c>
      <c r="AT11">
        <v>0.69</v>
      </c>
      <c r="AU11">
        <v>0.62</v>
      </c>
      <c r="AV11">
        <v>0.51</v>
      </c>
      <c r="AW11">
        <v>0.4</v>
      </c>
      <c r="AX11">
        <v>0.32</v>
      </c>
      <c r="AY11">
        <v>0.27</v>
      </c>
      <c r="AZ11">
        <v>0.23</v>
      </c>
      <c r="BA11">
        <v>0.19</v>
      </c>
      <c r="BB11">
        <v>0.16</v>
      </c>
    </row>
    <row r="12" spans="1:55" x14ac:dyDescent="0.25">
      <c r="A12" t="s">
        <v>179</v>
      </c>
      <c r="B12" s="80">
        <f t="shared" ref="B12:B15" si="14">SUM(F12:R12)</f>
        <v>61.26</v>
      </c>
      <c r="C12" s="80">
        <f t="shared" si="12"/>
        <v>31.92</v>
      </c>
      <c r="D12" s="80">
        <f t="shared" si="13"/>
        <v>6.8100000000000014</v>
      </c>
      <c r="F12">
        <f>7.56+0.04+2.31</f>
        <v>9.91</v>
      </c>
      <c r="G12">
        <v>2.02</v>
      </c>
      <c r="H12">
        <v>1.92</v>
      </c>
      <c r="I12">
        <v>1.8</v>
      </c>
      <c r="J12">
        <v>2</v>
      </c>
      <c r="K12">
        <v>2.52</v>
      </c>
      <c r="L12">
        <v>3.61</v>
      </c>
      <c r="M12">
        <v>4.7300000000000004</v>
      </c>
      <c r="N12">
        <v>6</v>
      </c>
      <c r="O12">
        <v>6.49</v>
      </c>
      <c r="P12">
        <v>8.11</v>
      </c>
      <c r="Q12">
        <v>6.39</v>
      </c>
      <c r="R12">
        <v>5.76</v>
      </c>
      <c r="S12">
        <v>4.83</v>
      </c>
      <c r="T12">
        <v>4.22</v>
      </c>
      <c r="U12">
        <v>3.61</v>
      </c>
      <c r="V12">
        <v>2.83</v>
      </c>
      <c r="W12">
        <v>2.64</v>
      </c>
      <c r="X12">
        <v>2.2799999999999998</v>
      </c>
      <c r="Y12">
        <v>2.1</v>
      </c>
      <c r="Z12">
        <v>1.8</v>
      </c>
      <c r="AA12">
        <v>1.53</v>
      </c>
      <c r="AB12">
        <v>1.19</v>
      </c>
      <c r="AC12">
        <v>0.99</v>
      </c>
      <c r="AD12">
        <v>0.82</v>
      </c>
      <c r="AE12">
        <v>0.72</v>
      </c>
      <c r="AF12">
        <v>0.71</v>
      </c>
      <c r="AG12">
        <v>0.81</v>
      </c>
      <c r="AH12">
        <v>0.84</v>
      </c>
      <c r="AI12">
        <v>0.85</v>
      </c>
      <c r="AJ12">
        <v>0.96</v>
      </c>
      <c r="AK12">
        <v>0.98</v>
      </c>
      <c r="AL12">
        <v>0.89</v>
      </c>
      <c r="AM12">
        <v>0.74</v>
      </c>
      <c r="AN12">
        <v>0.55000000000000004</v>
      </c>
      <c r="AO12">
        <v>0.38</v>
      </c>
      <c r="AP12">
        <v>0.23</v>
      </c>
      <c r="AQ12">
        <v>0.19</v>
      </c>
      <c r="AR12">
        <v>0.2</v>
      </c>
      <c r="AS12">
        <v>0.23</v>
      </c>
      <c r="AT12">
        <v>0.25</v>
      </c>
      <c r="AU12">
        <v>0.21</v>
      </c>
      <c r="AV12">
        <v>0.11</v>
      </c>
      <c r="AW12">
        <v>0.04</v>
      </c>
      <c r="AX12">
        <v>0</v>
      </c>
      <c r="AY12">
        <v>0</v>
      </c>
      <c r="AZ12">
        <v>0</v>
      </c>
      <c r="BA12">
        <v>0</v>
      </c>
      <c r="BB12">
        <v>0</v>
      </c>
    </row>
    <row r="13" spans="1:55" x14ac:dyDescent="0.25">
      <c r="A13" s="210" t="s">
        <v>255</v>
      </c>
      <c r="B13" s="80">
        <f t="shared" ref="B13" si="15">SUM(F13:R13)</f>
        <v>63.730000000000004</v>
      </c>
      <c r="C13" s="80">
        <f t="shared" ref="C13" si="16">SUM(S13:AH13)</f>
        <v>26.91</v>
      </c>
      <c r="D13" s="80">
        <f>SUM(AI13:BB13)</f>
        <v>9.2299999999999986</v>
      </c>
      <c r="F13">
        <v>11.91</v>
      </c>
      <c r="G13">
        <v>1.91</v>
      </c>
      <c r="H13">
        <v>1.83</v>
      </c>
      <c r="I13">
        <v>1.77</v>
      </c>
      <c r="J13">
        <v>2.04</v>
      </c>
      <c r="K13">
        <v>2.62</v>
      </c>
      <c r="L13">
        <v>3.76</v>
      </c>
      <c r="M13">
        <v>4.8899999999999997</v>
      </c>
      <c r="N13">
        <v>6.16</v>
      </c>
      <c r="O13">
        <v>6.61</v>
      </c>
      <c r="P13">
        <v>8.19</v>
      </c>
      <c r="Q13">
        <v>6.38</v>
      </c>
      <c r="R13">
        <v>5.66</v>
      </c>
      <c r="S13">
        <v>4.63</v>
      </c>
      <c r="T13">
        <v>3.85</v>
      </c>
      <c r="U13">
        <v>3.1</v>
      </c>
      <c r="V13">
        <v>2.2599999999999998</v>
      </c>
      <c r="W13">
        <v>2</v>
      </c>
      <c r="X13">
        <v>1.68</v>
      </c>
      <c r="Y13">
        <v>1.53</v>
      </c>
      <c r="Z13">
        <v>1.34</v>
      </c>
      <c r="AA13">
        <v>1.17</v>
      </c>
      <c r="AB13">
        <v>0.95</v>
      </c>
      <c r="AC13">
        <v>0.82</v>
      </c>
      <c r="AD13">
        <v>0.71</v>
      </c>
      <c r="AE13">
        <v>0.65</v>
      </c>
      <c r="AF13">
        <v>0.66</v>
      </c>
      <c r="AG13">
        <v>0.77</v>
      </c>
      <c r="AH13">
        <v>0.79</v>
      </c>
      <c r="AI13">
        <v>0.8</v>
      </c>
      <c r="AJ13">
        <v>0.9</v>
      </c>
      <c r="AK13">
        <v>0.9</v>
      </c>
      <c r="AL13">
        <v>0.82</v>
      </c>
      <c r="AM13">
        <v>0.7</v>
      </c>
      <c r="AN13">
        <v>0.55000000000000004</v>
      </c>
      <c r="AO13">
        <v>0.43</v>
      </c>
      <c r="AP13">
        <v>0.34</v>
      </c>
      <c r="AQ13">
        <v>0.32</v>
      </c>
      <c r="AR13">
        <v>0.38</v>
      </c>
      <c r="AS13">
        <v>0.45</v>
      </c>
      <c r="AT13">
        <v>0.52</v>
      </c>
      <c r="AU13">
        <v>0.51</v>
      </c>
      <c r="AV13">
        <v>0.43</v>
      </c>
      <c r="AW13">
        <v>0.35</v>
      </c>
      <c r="AX13">
        <v>0.25</v>
      </c>
      <c r="AY13">
        <v>0.19</v>
      </c>
      <c r="AZ13">
        <v>0.16</v>
      </c>
      <c r="BA13">
        <v>0.13</v>
      </c>
      <c r="BB13">
        <v>0.1</v>
      </c>
    </row>
    <row r="14" spans="1:55" x14ac:dyDescent="0.25">
      <c r="A14" t="s">
        <v>182</v>
      </c>
      <c r="B14" s="80">
        <f t="shared" si="14"/>
        <v>58.559999999999988</v>
      </c>
      <c r="C14" s="80">
        <f t="shared" si="12"/>
        <v>29.84</v>
      </c>
      <c r="D14" s="80">
        <f t="shared" si="13"/>
        <v>11.580000000000002</v>
      </c>
      <c r="F14">
        <f>5.31+0.78</f>
        <v>6.09</v>
      </c>
      <c r="G14">
        <v>1.67</v>
      </c>
      <c r="H14">
        <v>1.67</v>
      </c>
      <c r="I14">
        <v>1.68</v>
      </c>
      <c r="J14">
        <v>2.02</v>
      </c>
      <c r="K14">
        <v>2.68</v>
      </c>
      <c r="L14">
        <v>3.88</v>
      </c>
      <c r="M14">
        <v>5.0599999999999996</v>
      </c>
      <c r="N14">
        <v>6.35</v>
      </c>
      <c r="O14">
        <v>6.79</v>
      </c>
      <c r="P14">
        <v>8.3800000000000008</v>
      </c>
      <c r="Q14">
        <v>6.52</v>
      </c>
      <c r="R14">
        <v>5.77</v>
      </c>
      <c r="S14">
        <v>4.7</v>
      </c>
      <c r="T14">
        <v>3.88</v>
      </c>
      <c r="U14">
        <v>3.1</v>
      </c>
      <c r="V14">
        <v>2.23</v>
      </c>
      <c r="W14">
        <v>1.96</v>
      </c>
      <c r="X14">
        <v>1.64</v>
      </c>
      <c r="Y14">
        <v>1.5</v>
      </c>
      <c r="Z14">
        <v>1.32</v>
      </c>
      <c r="AA14">
        <v>1.1599999999999999</v>
      </c>
      <c r="AB14">
        <v>0.98</v>
      </c>
      <c r="AC14">
        <v>0.91</v>
      </c>
      <c r="AD14">
        <v>0.9</v>
      </c>
      <c r="AE14">
        <v>1.02</v>
      </c>
      <c r="AF14">
        <v>1.23</v>
      </c>
      <c r="AG14">
        <v>1.59</v>
      </c>
      <c r="AH14">
        <v>1.72</v>
      </c>
      <c r="AI14">
        <v>1.74</v>
      </c>
      <c r="AJ14">
        <v>1.91</v>
      </c>
      <c r="AK14">
        <v>1.83</v>
      </c>
      <c r="AL14">
        <v>1.58</v>
      </c>
      <c r="AM14">
        <v>1.24</v>
      </c>
      <c r="AN14">
        <v>0.88</v>
      </c>
      <c r="AO14">
        <v>0.59</v>
      </c>
      <c r="AP14">
        <v>0.35</v>
      </c>
      <c r="AQ14">
        <v>0.23</v>
      </c>
      <c r="AR14">
        <v>0.2</v>
      </c>
      <c r="AS14">
        <v>0.22</v>
      </c>
      <c r="AT14">
        <v>0.25</v>
      </c>
      <c r="AU14">
        <v>0.22</v>
      </c>
      <c r="AV14">
        <v>0.16</v>
      </c>
      <c r="AW14">
        <v>0.08</v>
      </c>
      <c r="AX14">
        <v>0.05</v>
      </c>
      <c r="AY14">
        <v>0.03</v>
      </c>
      <c r="AZ14">
        <v>0.02</v>
      </c>
      <c r="BA14">
        <v>0</v>
      </c>
      <c r="BB14">
        <v>0</v>
      </c>
    </row>
    <row r="15" spans="1:55" x14ac:dyDescent="0.25">
      <c r="A15" t="s">
        <v>183</v>
      </c>
      <c r="B15" s="80">
        <f t="shared" si="14"/>
        <v>30.870000000000005</v>
      </c>
      <c r="C15" s="80">
        <f t="shared" si="12"/>
        <v>47.669999999999995</v>
      </c>
      <c r="D15" s="80">
        <f t="shared" si="13"/>
        <v>21.439999999999998</v>
      </c>
      <c r="F15">
        <v>1.61</v>
      </c>
      <c r="G15">
        <v>0.82</v>
      </c>
      <c r="H15">
        <v>0.88</v>
      </c>
      <c r="I15">
        <v>0.88</v>
      </c>
      <c r="J15">
        <v>1.02</v>
      </c>
      <c r="K15">
        <v>1.34</v>
      </c>
      <c r="L15">
        <v>1.96</v>
      </c>
      <c r="M15">
        <v>2.59</v>
      </c>
      <c r="N15">
        <v>3.33</v>
      </c>
      <c r="O15">
        <v>3.68</v>
      </c>
      <c r="P15">
        <v>4.7699999999999996</v>
      </c>
      <c r="Q15">
        <v>4.03</v>
      </c>
      <c r="R15">
        <v>3.96</v>
      </c>
      <c r="S15">
        <v>3.75</v>
      </c>
      <c r="T15">
        <v>3.92</v>
      </c>
      <c r="U15">
        <v>3.97</v>
      </c>
      <c r="V15">
        <v>3.67</v>
      </c>
      <c r="W15">
        <v>3.9</v>
      </c>
      <c r="X15">
        <v>3.68</v>
      </c>
      <c r="Y15">
        <v>3.68</v>
      </c>
      <c r="Z15">
        <v>3.42</v>
      </c>
      <c r="AA15">
        <v>3.13</v>
      </c>
      <c r="AB15">
        <v>2.69</v>
      </c>
      <c r="AC15">
        <v>2.4</v>
      </c>
      <c r="AD15">
        <v>2.09</v>
      </c>
      <c r="AE15">
        <v>1.87</v>
      </c>
      <c r="AF15">
        <v>1.79</v>
      </c>
      <c r="AG15">
        <v>1.9</v>
      </c>
      <c r="AH15">
        <v>1.81</v>
      </c>
      <c r="AI15">
        <v>1.75</v>
      </c>
      <c r="AJ15">
        <v>1.95</v>
      </c>
      <c r="AK15">
        <v>2</v>
      </c>
      <c r="AL15">
        <v>1.89</v>
      </c>
      <c r="AM15">
        <v>1.7</v>
      </c>
      <c r="AN15">
        <v>1.45</v>
      </c>
      <c r="AO15">
        <v>1.24</v>
      </c>
      <c r="AP15">
        <v>1.0900000000000001</v>
      </c>
      <c r="AQ15">
        <v>1.01</v>
      </c>
      <c r="AR15">
        <v>1.03</v>
      </c>
      <c r="AS15">
        <v>1.06</v>
      </c>
      <c r="AT15">
        <v>1.1399999999999999</v>
      </c>
      <c r="AU15">
        <v>1.1499999999999999</v>
      </c>
      <c r="AV15">
        <v>1.05</v>
      </c>
      <c r="AW15">
        <v>0.88</v>
      </c>
      <c r="AX15">
        <v>0.61</v>
      </c>
      <c r="AY15">
        <v>0.32</v>
      </c>
      <c r="AZ15">
        <v>0.11</v>
      </c>
      <c r="BA15">
        <v>0.01</v>
      </c>
      <c r="BB15">
        <v>0</v>
      </c>
    </row>
    <row r="16" spans="1:55" x14ac:dyDescent="0.25">
      <c r="A16" t="s">
        <v>185</v>
      </c>
      <c r="B16" s="80">
        <f>SUM(F16:R16)</f>
        <v>40.49</v>
      </c>
      <c r="C16" s="80">
        <f t="shared" si="12"/>
        <v>45.930000000000007</v>
      </c>
      <c r="D16" s="80">
        <f t="shared" si="13"/>
        <v>13.580000000000002</v>
      </c>
      <c r="F16">
        <v>0.75</v>
      </c>
      <c r="G16">
        <v>0.65</v>
      </c>
      <c r="H16">
        <v>0.82</v>
      </c>
      <c r="I16">
        <v>0.97</v>
      </c>
      <c r="J16">
        <v>1.29</v>
      </c>
      <c r="K16">
        <v>1.86</v>
      </c>
      <c r="L16">
        <v>2.81</v>
      </c>
      <c r="M16">
        <v>3.75</v>
      </c>
      <c r="N16">
        <v>4.83</v>
      </c>
      <c r="O16">
        <v>5.31</v>
      </c>
      <c r="P16">
        <v>6.78</v>
      </c>
      <c r="Q16">
        <v>5.53</v>
      </c>
      <c r="R16">
        <v>5.14</v>
      </c>
      <c r="S16">
        <v>4.42</v>
      </c>
      <c r="T16">
        <v>3.9</v>
      </c>
      <c r="U16">
        <v>3.27</v>
      </c>
      <c r="V16">
        <v>2.44</v>
      </c>
      <c r="W16">
        <v>2.1800000000000002</v>
      </c>
      <c r="X16">
        <v>1.89</v>
      </c>
      <c r="Y16">
        <v>1.91</v>
      </c>
      <c r="Z16">
        <v>1.99</v>
      </c>
      <c r="AA16">
        <v>2.19</v>
      </c>
      <c r="AB16">
        <v>2.4700000000000002</v>
      </c>
      <c r="AC16">
        <v>2.8</v>
      </c>
      <c r="AD16">
        <v>3.04</v>
      </c>
      <c r="AE16">
        <v>3.27</v>
      </c>
      <c r="AF16">
        <v>3.41</v>
      </c>
      <c r="AG16">
        <v>3.61</v>
      </c>
      <c r="AH16">
        <v>3.14</v>
      </c>
      <c r="AI16">
        <v>2.66</v>
      </c>
      <c r="AJ16">
        <v>2.46</v>
      </c>
      <c r="AK16">
        <v>2.02</v>
      </c>
      <c r="AL16">
        <v>1.56</v>
      </c>
      <c r="AM16">
        <v>1.1200000000000001</v>
      </c>
      <c r="AN16">
        <v>0.78</v>
      </c>
      <c r="AO16">
        <v>0.56000000000000005</v>
      </c>
      <c r="AP16">
        <v>0.43</v>
      </c>
      <c r="AQ16">
        <v>0.38</v>
      </c>
      <c r="AR16">
        <v>0.39</v>
      </c>
      <c r="AS16">
        <v>0.39</v>
      </c>
      <c r="AT16">
        <v>0.36</v>
      </c>
      <c r="AU16">
        <v>0.27</v>
      </c>
      <c r="AV16">
        <v>0.14000000000000001</v>
      </c>
      <c r="AW16">
        <v>0.05</v>
      </c>
      <c r="AX16">
        <v>0.01</v>
      </c>
      <c r="AY16">
        <v>0</v>
      </c>
      <c r="AZ16">
        <v>0</v>
      </c>
      <c r="BA16">
        <v>0</v>
      </c>
      <c r="BB16">
        <v>0</v>
      </c>
    </row>
    <row r="17" spans="1:54" x14ac:dyDescent="0.25">
      <c r="A17" t="s">
        <v>213</v>
      </c>
      <c r="B17" s="122">
        <f t="shared" ref="B17:B28" si="17">SUM(F17:R17)</f>
        <v>42.04</v>
      </c>
      <c r="C17" s="80">
        <f t="shared" ref="C17:C28" si="18">SUM(S17:AH17)</f>
        <v>46.199999999999996</v>
      </c>
      <c r="D17" s="80">
        <f t="shared" ref="D17:D28" si="19">SUM(AI17:BB17)</f>
        <v>11.749999999999998</v>
      </c>
      <c r="F17">
        <f>3.47+0.11</f>
        <v>3.58</v>
      </c>
      <c r="G17">
        <v>1.37</v>
      </c>
      <c r="H17">
        <v>1.37</v>
      </c>
      <c r="I17">
        <v>1.29</v>
      </c>
      <c r="J17">
        <v>1.41</v>
      </c>
      <c r="K17">
        <v>1.79</v>
      </c>
      <c r="L17">
        <v>2.61</v>
      </c>
      <c r="M17">
        <v>3.47</v>
      </c>
      <c r="N17">
        <v>4.45</v>
      </c>
      <c r="O17">
        <v>4.88</v>
      </c>
      <c r="P17">
        <v>6.19</v>
      </c>
      <c r="Q17">
        <v>4.99</v>
      </c>
      <c r="R17">
        <v>4.6399999999999997</v>
      </c>
      <c r="S17">
        <v>4.1100000000000003</v>
      </c>
      <c r="T17">
        <v>3.97</v>
      </c>
      <c r="U17">
        <v>3.83</v>
      </c>
      <c r="V17">
        <v>3.47</v>
      </c>
      <c r="W17">
        <v>3.71</v>
      </c>
      <c r="X17">
        <v>3.58</v>
      </c>
      <c r="Y17">
        <v>3.65</v>
      </c>
      <c r="Z17">
        <v>3.44</v>
      </c>
      <c r="AA17">
        <v>3.15</v>
      </c>
      <c r="AB17">
        <v>2.65</v>
      </c>
      <c r="AC17">
        <v>2.2999999999999998</v>
      </c>
      <c r="AD17">
        <v>1.93</v>
      </c>
      <c r="AE17">
        <v>1.66</v>
      </c>
      <c r="AF17">
        <v>1.56</v>
      </c>
      <c r="AG17">
        <v>1.64</v>
      </c>
      <c r="AH17">
        <v>1.55</v>
      </c>
      <c r="AI17">
        <v>1.47</v>
      </c>
      <c r="AJ17">
        <v>1.59</v>
      </c>
      <c r="AK17">
        <v>1.53</v>
      </c>
      <c r="AL17">
        <v>1.35</v>
      </c>
      <c r="AM17">
        <v>1.1100000000000001</v>
      </c>
      <c r="AN17">
        <v>0.86</v>
      </c>
      <c r="AO17">
        <v>0.67</v>
      </c>
      <c r="AP17">
        <v>0.55000000000000004</v>
      </c>
      <c r="AQ17">
        <v>0.51</v>
      </c>
      <c r="AR17">
        <v>0.54</v>
      </c>
      <c r="AS17">
        <v>0.54</v>
      </c>
      <c r="AT17">
        <v>0.49</v>
      </c>
      <c r="AU17">
        <v>0.35</v>
      </c>
      <c r="AV17">
        <v>0.16</v>
      </c>
      <c r="AW17">
        <v>0.03</v>
      </c>
      <c r="AX17">
        <v>0</v>
      </c>
      <c r="AY17">
        <v>0</v>
      </c>
      <c r="AZ17">
        <v>0</v>
      </c>
      <c r="BA17">
        <v>0</v>
      </c>
      <c r="BB17">
        <v>0</v>
      </c>
    </row>
    <row r="18" spans="1:54" x14ac:dyDescent="0.25">
      <c r="A18" t="s">
        <v>214</v>
      </c>
      <c r="B18" s="80">
        <f t="shared" si="17"/>
        <v>50.16</v>
      </c>
      <c r="C18" s="80">
        <f t="shared" si="18"/>
        <v>40.189999999999991</v>
      </c>
      <c r="D18" s="80">
        <f t="shared" si="19"/>
        <v>9.64</v>
      </c>
      <c r="F18">
        <f>5.05+1.16</f>
        <v>6.21</v>
      </c>
      <c r="G18">
        <v>1.43</v>
      </c>
      <c r="H18">
        <v>1.4</v>
      </c>
      <c r="I18">
        <v>1.4</v>
      </c>
      <c r="J18">
        <v>1.68</v>
      </c>
      <c r="K18">
        <v>2.2400000000000002</v>
      </c>
      <c r="L18">
        <v>3.25</v>
      </c>
      <c r="M18">
        <v>4.2300000000000004</v>
      </c>
      <c r="N18">
        <v>5.28</v>
      </c>
      <c r="O18">
        <v>5.64</v>
      </c>
      <c r="P18">
        <v>6.97</v>
      </c>
      <c r="Q18">
        <v>5.47</v>
      </c>
      <c r="R18">
        <v>4.96</v>
      </c>
      <c r="S18">
        <v>4.25</v>
      </c>
      <c r="T18">
        <v>3.93</v>
      </c>
      <c r="U18">
        <v>3.65</v>
      </c>
      <c r="V18">
        <v>3.22</v>
      </c>
      <c r="W18">
        <v>3.4</v>
      </c>
      <c r="X18">
        <v>3.25</v>
      </c>
      <c r="Y18">
        <v>3.3</v>
      </c>
      <c r="Z18">
        <v>3.08</v>
      </c>
      <c r="AA18">
        <v>2.76</v>
      </c>
      <c r="AB18">
        <v>2.2200000000000002</v>
      </c>
      <c r="AC18">
        <v>1.8</v>
      </c>
      <c r="AD18">
        <v>1.39</v>
      </c>
      <c r="AE18">
        <v>1.07</v>
      </c>
      <c r="AF18">
        <v>0.94</v>
      </c>
      <c r="AG18">
        <v>0.97</v>
      </c>
      <c r="AH18">
        <v>0.96</v>
      </c>
      <c r="AI18">
        <v>0.96</v>
      </c>
      <c r="AJ18">
        <v>1.0900000000000001</v>
      </c>
      <c r="AK18">
        <v>1.1000000000000001</v>
      </c>
      <c r="AL18">
        <v>0.99</v>
      </c>
      <c r="AM18">
        <v>0.81</v>
      </c>
      <c r="AN18">
        <v>0.6</v>
      </c>
      <c r="AO18">
        <v>0.43</v>
      </c>
      <c r="AP18">
        <v>0.31</v>
      </c>
      <c r="AQ18">
        <v>0.28000000000000003</v>
      </c>
      <c r="AR18">
        <v>0.34</v>
      </c>
      <c r="AS18">
        <v>0.44</v>
      </c>
      <c r="AT18">
        <v>0.52</v>
      </c>
      <c r="AU18">
        <v>0.54</v>
      </c>
      <c r="AV18">
        <v>0.46</v>
      </c>
      <c r="AW18">
        <v>0.35</v>
      </c>
      <c r="AX18">
        <v>0.22</v>
      </c>
      <c r="AY18">
        <v>0.12</v>
      </c>
      <c r="AZ18">
        <v>0.06</v>
      </c>
      <c r="BA18">
        <v>0.02</v>
      </c>
      <c r="BB18">
        <v>0</v>
      </c>
    </row>
    <row r="19" spans="1:54" x14ac:dyDescent="0.25">
      <c r="A19" t="s">
        <v>215</v>
      </c>
      <c r="B19" s="122">
        <f t="shared" si="17"/>
        <v>55.220000000000006</v>
      </c>
      <c r="C19" s="80">
        <f t="shared" si="18"/>
        <v>33.450000000000003</v>
      </c>
      <c r="D19" s="80">
        <f t="shared" si="19"/>
        <v>11.370000000000001</v>
      </c>
      <c r="F19">
        <f>4.61+0.63</f>
        <v>5.24</v>
      </c>
      <c r="G19">
        <v>1.46</v>
      </c>
      <c r="H19">
        <v>1.48</v>
      </c>
      <c r="I19">
        <v>1.52</v>
      </c>
      <c r="J19">
        <v>1.87</v>
      </c>
      <c r="K19">
        <v>2.5499999999999998</v>
      </c>
      <c r="L19">
        <v>3.75</v>
      </c>
      <c r="M19">
        <v>4.9000000000000004</v>
      </c>
      <c r="N19">
        <v>6.13</v>
      </c>
      <c r="O19">
        <v>6.54</v>
      </c>
      <c r="P19">
        <v>8.0399999999999991</v>
      </c>
      <c r="Q19">
        <v>6.23</v>
      </c>
      <c r="R19">
        <v>5.51</v>
      </c>
      <c r="S19">
        <v>4.51</v>
      </c>
      <c r="T19">
        <v>3.79</v>
      </c>
      <c r="U19">
        <v>3.14</v>
      </c>
      <c r="V19">
        <v>2.4</v>
      </c>
      <c r="W19">
        <v>2.2400000000000002</v>
      </c>
      <c r="X19">
        <v>1.97</v>
      </c>
      <c r="Y19">
        <v>1.89</v>
      </c>
      <c r="Z19">
        <v>1.71</v>
      </c>
      <c r="AA19">
        <v>1.55</v>
      </c>
      <c r="AB19">
        <v>1.34</v>
      </c>
      <c r="AC19">
        <v>1.27</v>
      </c>
      <c r="AD19">
        <v>1.23</v>
      </c>
      <c r="AE19">
        <v>1.32</v>
      </c>
      <c r="AF19">
        <v>1.48</v>
      </c>
      <c r="AG19">
        <v>1.79</v>
      </c>
      <c r="AH19">
        <v>1.82</v>
      </c>
      <c r="AI19">
        <v>1.74</v>
      </c>
      <c r="AJ19">
        <v>1.83</v>
      </c>
      <c r="AK19">
        <v>1.67</v>
      </c>
      <c r="AL19">
        <v>1.38</v>
      </c>
      <c r="AM19">
        <v>1.04</v>
      </c>
      <c r="AN19">
        <v>0.72</v>
      </c>
      <c r="AO19">
        <v>0.49</v>
      </c>
      <c r="AP19">
        <v>0.34</v>
      </c>
      <c r="AQ19">
        <v>0.28999999999999998</v>
      </c>
      <c r="AR19">
        <v>0.32</v>
      </c>
      <c r="AS19">
        <v>0.36</v>
      </c>
      <c r="AT19">
        <v>0.39</v>
      </c>
      <c r="AU19">
        <v>0.35</v>
      </c>
      <c r="AV19">
        <v>0.25</v>
      </c>
      <c r="AW19">
        <v>0.13</v>
      </c>
      <c r="AX19">
        <v>0.05</v>
      </c>
      <c r="AY19">
        <v>0.02</v>
      </c>
      <c r="AZ19">
        <v>0</v>
      </c>
      <c r="BA19">
        <v>0</v>
      </c>
      <c r="BB19">
        <v>0</v>
      </c>
    </row>
    <row r="20" spans="1:54" x14ac:dyDescent="0.25">
      <c r="A20" t="s">
        <v>216</v>
      </c>
      <c r="B20" s="80">
        <f t="shared" si="17"/>
        <v>51.390000000000008</v>
      </c>
      <c r="C20" s="80">
        <f t="shared" si="18"/>
        <v>36.51</v>
      </c>
      <c r="D20" s="80">
        <f t="shared" si="19"/>
        <v>11.840000000000002</v>
      </c>
      <c r="F20">
        <f>2.84+0.07</f>
        <v>2.9099999999999997</v>
      </c>
      <c r="G20">
        <v>1.21</v>
      </c>
      <c r="H20">
        <v>1.29</v>
      </c>
      <c r="I20">
        <v>1.36</v>
      </c>
      <c r="J20">
        <v>1.71</v>
      </c>
      <c r="K20">
        <v>2.39</v>
      </c>
      <c r="L20">
        <v>3.57</v>
      </c>
      <c r="M20">
        <v>4.7300000000000004</v>
      </c>
      <c r="N20">
        <v>6</v>
      </c>
      <c r="O20">
        <v>6.45</v>
      </c>
      <c r="P20">
        <v>8</v>
      </c>
      <c r="Q20">
        <v>6.24</v>
      </c>
      <c r="R20">
        <v>5.53</v>
      </c>
      <c r="S20">
        <v>4.49</v>
      </c>
      <c r="T20">
        <v>3.68</v>
      </c>
      <c r="U20">
        <v>2.91</v>
      </c>
      <c r="V20">
        <v>2.0699999999999998</v>
      </c>
      <c r="W20">
        <v>1.83</v>
      </c>
      <c r="X20">
        <v>1.61</v>
      </c>
      <c r="Y20">
        <v>1.63</v>
      </c>
      <c r="Z20">
        <v>1.66</v>
      </c>
      <c r="AA20">
        <v>1.76</v>
      </c>
      <c r="AB20">
        <v>1.85</v>
      </c>
      <c r="AC20">
        <v>1.99</v>
      </c>
      <c r="AD20">
        <v>2.0499999999999998</v>
      </c>
      <c r="AE20">
        <v>2.14</v>
      </c>
      <c r="AF20">
        <v>2.2200000000000002</v>
      </c>
      <c r="AG20">
        <v>2.41</v>
      </c>
      <c r="AH20">
        <v>2.21</v>
      </c>
      <c r="AI20">
        <v>1.98</v>
      </c>
      <c r="AJ20">
        <v>1.97</v>
      </c>
      <c r="AK20">
        <v>1.75</v>
      </c>
      <c r="AL20">
        <v>1.44</v>
      </c>
      <c r="AM20">
        <v>1.0900000000000001</v>
      </c>
      <c r="AN20">
        <v>0.77</v>
      </c>
      <c r="AO20">
        <v>0.54</v>
      </c>
      <c r="AP20">
        <v>0.37</v>
      </c>
      <c r="AQ20">
        <v>0.3</v>
      </c>
      <c r="AR20">
        <v>0.3</v>
      </c>
      <c r="AS20">
        <v>0.31</v>
      </c>
      <c r="AT20">
        <v>0.31</v>
      </c>
      <c r="AU20">
        <v>0.26</v>
      </c>
      <c r="AV20">
        <v>0.17</v>
      </c>
      <c r="AW20">
        <v>0.09</v>
      </c>
      <c r="AX20">
        <v>0.06</v>
      </c>
      <c r="AY20">
        <v>0.06</v>
      </c>
      <c r="AZ20">
        <v>7.0000000000000007E-2</v>
      </c>
    </row>
    <row r="21" spans="1:54" x14ac:dyDescent="0.25">
      <c r="A21" t="s">
        <v>217</v>
      </c>
      <c r="B21" s="122">
        <f t="shared" si="17"/>
        <v>37.92</v>
      </c>
      <c r="C21" s="80">
        <f t="shared" si="18"/>
        <v>43.019999999999996</v>
      </c>
      <c r="D21" s="80">
        <f t="shared" si="19"/>
        <v>19.07</v>
      </c>
      <c r="F21">
        <v>1.38</v>
      </c>
      <c r="G21">
        <v>0.79</v>
      </c>
      <c r="H21">
        <v>0.89</v>
      </c>
      <c r="I21">
        <v>0.96</v>
      </c>
      <c r="J21">
        <v>1.2</v>
      </c>
      <c r="K21">
        <v>1.68</v>
      </c>
      <c r="L21">
        <v>2.5099999999999998</v>
      </c>
      <c r="M21">
        <v>3.35</v>
      </c>
      <c r="N21">
        <v>4.3099999999999996</v>
      </c>
      <c r="O21">
        <v>4.75</v>
      </c>
      <c r="P21">
        <v>6.12</v>
      </c>
      <c r="Q21">
        <v>5.09</v>
      </c>
      <c r="R21">
        <v>4.8899999999999997</v>
      </c>
      <c r="S21">
        <v>4.45</v>
      </c>
      <c r="T21">
        <v>4.34</v>
      </c>
      <c r="U21">
        <v>4.07</v>
      </c>
      <c r="V21">
        <v>3.45</v>
      </c>
      <c r="W21">
        <v>3.38</v>
      </c>
      <c r="X21">
        <v>3.01</v>
      </c>
      <c r="Y21">
        <v>2.83</v>
      </c>
      <c r="Z21">
        <v>2.52</v>
      </c>
      <c r="AA21">
        <v>2.2400000000000002</v>
      </c>
      <c r="AB21">
        <v>1.9</v>
      </c>
      <c r="AC21">
        <v>1.73</v>
      </c>
      <c r="AD21">
        <v>1.59</v>
      </c>
      <c r="AE21">
        <v>1.59</v>
      </c>
      <c r="AF21">
        <v>1.71</v>
      </c>
      <c r="AG21">
        <v>2.0499999999999998</v>
      </c>
      <c r="AH21">
        <v>2.16</v>
      </c>
      <c r="AI21">
        <v>2.19</v>
      </c>
      <c r="AJ21">
        <v>2.48</v>
      </c>
      <c r="AK21">
        <v>2.4900000000000002</v>
      </c>
      <c r="AL21">
        <v>2.2799999999999998</v>
      </c>
      <c r="AM21">
        <v>1.94</v>
      </c>
      <c r="AN21">
        <v>1.54</v>
      </c>
      <c r="AO21">
        <v>1.23</v>
      </c>
      <c r="AP21">
        <v>1</v>
      </c>
      <c r="AQ21">
        <v>0.89</v>
      </c>
      <c r="AR21">
        <v>0.85</v>
      </c>
      <c r="AS21">
        <v>0.77</v>
      </c>
      <c r="AT21">
        <v>0.67</v>
      </c>
      <c r="AU21">
        <v>0.47</v>
      </c>
      <c r="AV21">
        <v>0.22</v>
      </c>
      <c r="AW21">
        <v>0.05</v>
      </c>
      <c r="AX21">
        <v>0</v>
      </c>
      <c r="AY21">
        <v>0</v>
      </c>
      <c r="AZ21">
        <v>0</v>
      </c>
      <c r="BA21">
        <v>0</v>
      </c>
      <c r="BB21">
        <v>0</v>
      </c>
    </row>
    <row r="22" spans="1:54" x14ac:dyDescent="0.25">
      <c r="A22" t="s">
        <v>218</v>
      </c>
      <c r="B22" s="80">
        <f t="shared" si="17"/>
        <v>51.36</v>
      </c>
      <c r="C22" s="80">
        <f t="shared" si="18"/>
        <v>33.26</v>
      </c>
      <c r="D22" s="80">
        <f t="shared" si="19"/>
        <v>15.269999999999998</v>
      </c>
      <c r="F22">
        <f>3+0.1</f>
        <v>3.1</v>
      </c>
      <c r="G22">
        <v>1.18</v>
      </c>
      <c r="H22">
        <v>1.23</v>
      </c>
      <c r="I22">
        <v>1.28</v>
      </c>
      <c r="J22">
        <v>1.62</v>
      </c>
      <c r="K22">
        <v>2.29</v>
      </c>
      <c r="L22">
        <v>3.47</v>
      </c>
      <c r="M22">
        <v>4.63</v>
      </c>
      <c r="N22">
        <v>5.92</v>
      </c>
      <c r="O22">
        <v>6.42</v>
      </c>
      <c r="P22">
        <v>8.0500000000000007</v>
      </c>
      <c r="Q22">
        <v>6.39</v>
      </c>
      <c r="R22">
        <v>5.78</v>
      </c>
      <c r="S22">
        <v>4.83</v>
      </c>
      <c r="T22">
        <v>4.13</v>
      </c>
      <c r="U22">
        <v>3.4</v>
      </c>
      <c r="V22">
        <v>2.52</v>
      </c>
      <c r="W22">
        <v>2.2400000000000002</v>
      </c>
      <c r="X22">
        <v>1.89</v>
      </c>
      <c r="Y22">
        <v>1.75</v>
      </c>
      <c r="Z22">
        <v>1.57</v>
      </c>
      <c r="AA22">
        <v>1.43</v>
      </c>
      <c r="AB22">
        <v>1.25</v>
      </c>
      <c r="AC22">
        <v>1.18</v>
      </c>
      <c r="AD22">
        <v>1.1399999999999999</v>
      </c>
      <c r="AE22">
        <v>1.2</v>
      </c>
      <c r="AF22">
        <v>1.34</v>
      </c>
      <c r="AG22">
        <v>1.65</v>
      </c>
      <c r="AH22">
        <v>1.74</v>
      </c>
      <c r="AI22">
        <v>1.74</v>
      </c>
      <c r="AJ22">
        <v>1.91</v>
      </c>
      <c r="AK22">
        <v>1.86</v>
      </c>
      <c r="AL22">
        <v>1.63</v>
      </c>
      <c r="AM22">
        <v>1.3</v>
      </c>
      <c r="AN22">
        <v>0.94</v>
      </c>
      <c r="AO22">
        <v>0.65</v>
      </c>
      <c r="AP22">
        <v>0.43</v>
      </c>
      <c r="AQ22">
        <v>0.34</v>
      </c>
      <c r="AR22">
        <v>0.36</v>
      </c>
      <c r="AS22">
        <v>0.45</v>
      </c>
      <c r="AT22">
        <v>0.56999999999999995</v>
      </c>
      <c r="AU22">
        <v>0.63</v>
      </c>
      <c r="AV22">
        <v>0.62</v>
      </c>
      <c r="AW22">
        <v>0.56000000000000005</v>
      </c>
      <c r="AX22">
        <v>0.45</v>
      </c>
      <c r="AY22">
        <v>0.34</v>
      </c>
      <c r="AZ22">
        <v>0.24</v>
      </c>
      <c r="BA22">
        <v>0.15</v>
      </c>
      <c r="BB22">
        <v>0.1</v>
      </c>
    </row>
    <row r="23" spans="1:54" x14ac:dyDescent="0.25">
      <c r="A23" s="210" t="s">
        <v>256</v>
      </c>
      <c r="B23" s="80">
        <f t="shared" si="17"/>
        <v>44.940000000000005</v>
      </c>
      <c r="C23" s="80">
        <f t="shared" si="18"/>
        <v>39.629999999999995</v>
      </c>
      <c r="D23" s="80">
        <f t="shared" si="19"/>
        <v>15.409999999999997</v>
      </c>
      <c r="F23">
        <v>2.29</v>
      </c>
      <c r="G23">
        <v>0.99</v>
      </c>
      <c r="H23">
        <v>1.05</v>
      </c>
      <c r="I23">
        <v>1.1000000000000001</v>
      </c>
      <c r="J23">
        <v>1.39</v>
      </c>
      <c r="K23">
        <v>1.97</v>
      </c>
      <c r="L23">
        <v>2.98</v>
      </c>
      <c r="M23">
        <v>3.99</v>
      </c>
      <c r="N23">
        <v>5.13</v>
      </c>
      <c r="O23">
        <v>5.62</v>
      </c>
      <c r="P23">
        <v>7.15</v>
      </c>
      <c r="Q23">
        <v>5.83</v>
      </c>
      <c r="R23">
        <v>5.45</v>
      </c>
      <c r="S23">
        <v>4.79</v>
      </c>
      <c r="T23">
        <v>4.43</v>
      </c>
      <c r="U23">
        <v>3.95</v>
      </c>
      <c r="V23">
        <v>3.17</v>
      </c>
      <c r="W23">
        <v>3</v>
      </c>
      <c r="X23">
        <v>2.62</v>
      </c>
      <c r="Y23">
        <v>2.4500000000000002</v>
      </c>
      <c r="Z23">
        <v>2.2000000000000002</v>
      </c>
      <c r="AA23">
        <v>1.98</v>
      </c>
      <c r="AB23">
        <v>1.71</v>
      </c>
      <c r="AC23">
        <v>1.57</v>
      </c>
      <c r="AD23">
        <v>1.44</v>
      </c>
      <c r="AE23">
        <v>1.4</v>
      </c>
      <c r="AF23">
        <v>1.47</v>
      </c>
      <c r="AG23">
        <v>1.7</v>
      </c>
      <c r="AH23">
        <v>1.75</v>
      </c>
      <c r="AI23">
        <v>1.75</v>
      </c>
      <c r="AJ23">
        <v>1.97</v>
      </c>
      <c r="AK23">
        <v>1.98</v>
      </c>
      <c r="AL23">
        <v>1.81</v>
      </c>
      <c r="AM23">
        <v>1.53</v>
      </c>
      <c r="AN23">
        <v>1.2</v>
      </c>
      <c r="AO23">
        <v>0.94</v>
      </c>
      <c r="AP23">
        <v>0.76</v>
      </c>
      <c r="AQ23">
        <v>0.68</v>
      </c>
      <c r="AR23">
        <v>0.69</v>
      </c>
      <c r="AS23">
        <v>0.66</v>
      </c>
      <c r="AT23">
        <v>0.61</v>
      </c>
      <c r="AU23">
        <v>0.47</v>
      </c>
      <c r="AV23">
        <v>0.26</v>
      </c>
      <c r="AW23">
        <v>0.09</v>
      </c>
      <c r="AX23">
        <v>0.01</v>
      </c>
      <c r="AY23">
        <v>0</v>
      </c>
      <c r="AZ23">
        <v>0</v>
      </c>
      <c r="BA23">
        <v>0</v>
      </c>
      <c r="BB23">
        <v>0</v>
      </c>
    </row>
    <row r="24" spans="1:54" x14ac:dyDescent="0.25">
      <c r="A24" t="s">
        <v>221</v>
      </c>
      <c r="B24" s="122">
        <f t="shared" si="17"/>
        <v>61.06</v>
      </c>
      <c r="C24" s="80">
        <f t="shared" si="18"/>
        <v>30.770000000000007</v>
      </c>
      <c r="D24" s="80">
        <f t="shared" si="19"/>
        <v>8.1899999999999977</v>
      </c>
      <c r="F24">
        <f>3.77+0.24</f>
        <v>4.01</v>
      </c>
      <c r="G24">
        <v>1.38</v>
      </c>
      <c r="H24">
        <v>1.44</v>
      </c>
      <c r="I24">
        <v>1.52</v>
      </c>
      <c r="J24">
        <v>1.95</v>
      </c>
      <c r="K24">
        <v>2.8</v>
      </c>
      <c r="L24">
        <v>4.22</v>
      </c>
      <c r="M24">
        <v>5.61</v>
      </c>
      <c r="N24">
        <v>7.13</v>
      </c>
      <c r="O24">
        <v>7.66</v>
      </c>
      <c r="P24">
        <v>9.48</v>
      </c>
      <c r="Q24">
        <v>7.37</v>
      </c>
      <c r="R24">
        <v>6.49</v>
      </c>
      <c r="S24">
        <v>5.23</v>
      </c>
      <c r="T24">
        <v>4.1900000000000004</v>
      </c>
      <c r="U24">
        <v>3.2</v>
      </c>
      <c r="V24">
        <v>2.1800000000000002</v>
      </c>
      <c r="W24">
        <v>1.83</v>
      </c>
      <c r="X24">
        <v>1.53</v>
      </c>
      <c r="Y24">
        <v>1.44</v>
      </c>
      <c r="Z24">
        <v>1.34</v>
      </c>
      <c r="AA24">
        <v>1.26</v>
      </c>
      <c r="AB24">
        <v>1.1200000000000001</v>
      </c>
      <c r="AC24">
        <v>1.06</v>
      </c>
      <c r="AD24">
        <v>1.02</v>
      </c>
      <c r="AE24">
        <v>1.07</v>
      </c>
      <c r="AF24">
        <v>1.21</v>
      </c>
      <c r="AG24">
        <v>1.5</v>
      </c>
      <c r="AH24">
        <v>1.59</v>
      </c>
      <c r="AI24">
        <v>1.59</v>
      </c>
      <c r="AJ24">
        <v>1.72</v>
      </c>
      <c r="AK24">
        <v>1.62</v>
      </c>
      <c r="AL24">
        <v>1.34</v>
      </c>
      <c r="AM24">
        <v>0.95</v>
      </c>
      <c r="AN24">
        <v>0.56000000000000005</v>
      </c>
      <c r="AO24">
        <v>0.25</v>
      </c>
      <c r="AP24">
        <v>0.09</v>
      </c>
      <c r="AQ24">
        <v>0.04</v>
      </c>
      <c r="AR24">
        <v>0.02</v>
      </c>
      <c r="AS24">
        <v>0.01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</row>
    <row r="25" spans="1:54" x14ac:dyDescent="0.25">
      <c r="A25" t="s">
        <v>222</v>
      </c>
      <c r="B25" s="80">
        <f t="shared" si="17"/>
        <v>47.900000000000006</v>
      </c>
      <c r="C25" s="80">
        <f t="shared" si="18"/>
        <v>43.19</v>
      </c>
      <c r="D25" s="80">
        <f t="shared" si="19"/>
        <v>8.9</v>
      </c>
      <c r="F25">
        <v>0.63</v>
      </c>
      <c r="G25">
        <v>0.68</v>
      </c>
      <c r="H25">
        <v>0.91</v>
      </c>
      <c r="I25">
        <v>1.1100000000000001</v>
      </c>
      <c r="J25">
        <v>1.5</v>
      </c>
      <c r="K25">
        <v>2.1800000000000002</v>
      </c>
      <c r="L25">
        <v>3.32</v>
      </c>
      <c r="M25">
        <v>4.46</v>
      </c>
      <c r="N25">
        <v>5.78</v>
      </c>
      <c r="O25">
        <v>6.37</v>
      </c>
      <c r="P25">
        <v>8.15</v>
      </c>
      <c r="Q25">
        <v>6.65</v>
      </c>
      <c r="R25">
        <v>6.16</v>
      </c>
      <c r="S25">
        <v>5.29</v>
      </c>
      <c r="T25">
        <v>4.6500000000000004</v>
      </c>
      <c r="U25">
        <v>3.92</v>
      </c>
      <c r="V25">
        <v>2.98</v>
      </c>
      <c r="W25">
        <v>2.77</v>
      </c>
      <c r="X25">
        <v>2.4900000000000002</v>
      </c>
      <c r="Y25">
        <v>2.5299999999999998</v>
      </c>
      <c r="Z25">
        <v>2.5299999999999998</v>
      </c>
      <c r="AA25">
        <v>2.52</v>
      </c>
      <c r="AB25">
        <v>2.38</v>
      </c>
      <c r="AC25">
        <v>2.2599999999999998</v>
      </c>
      <c r="AD25">
        <v>2.04</v>
      </c>
      <c r="AE25">
        <v>1.83</v>
      </c>
      <c r="AF25">
        <v>1.72</v>
      </c>
      <c r="AG25">
        <v>1.74</v>
      </c>
      <c r="AH25">
        <v>1.54</v>
      </c>
      <c r="AI25">
        <v>1.37</v>
      </c>
      <c r="AJ25">
        <v>1.37</v>
      </c>
      <c r="AK25">
        <v>1.22</v>
      </c>
      <c r="AL25">
        <v>1</v>
      </c>
      <c r="AM25">
        <v>0.76</v>
      </c>
      <c r="AN25">
        <v>0.54</v>
      </c>
      <c r="AO25">
        <v>0.38</v>
      </c>
      <c r="AP25">
        <v>0.28000000000000003</v>
      </c>
      <c r="AQ25">
        <v>0.25</v>
      </c>
      <c r="AR25">
        <v>0.28000000000000003</v>
      </c>
      <c r="AS25">
        <v>0.31</v>
      </c>
      <c r="AT25">
        <v>0.34</v>
      </c>
      <c r="AU25">
        <v>0.32</v>
      </c>
      <c r="AV25">
        <v>0.24</v>
      </c>
      <c r="AW25">
        <v>0.15</v>
      </c>
      <c r="AX25">
        <v>0.08</v>
      </c>
      <c r="AY25">
        <v>0.01</v>
      </c>
      <c r="AZ25">
        <v>0</v>
      </c>
      <c r="BA25">
        <v>0</v>
      </c>
      <c r="BB25">
        <v>0</v>
      </c>
    </row>
    <row r="26" spans="1:54" x14ac:dyDescent="0.25">
      <c r="A26" t="s">
        <v>223</v>
      </c>
      <c r="B26" s="122">
        <f t="shared" si="17"/>
        <v>21.08</v>
      </c>
      <c r="C26" s="80">
        <f t="shared" si="18"/>
        <v>35.17</v>
      </c>
      <c r="D26" s="80">
        <f t="shared" si="19"/>
        <v>43.800000000000004</v>
      </c>
      <c r="F26">
        <v>0.17</v>
      </c>
      <c r="G26">
        <v>0.3</v>
      </c>
      <c r="H26">
        <v>0.46</v>
      </c>
      <c r="I26">
        <v>0.57999999999999996</v>
      </c>
      <c r="J26">
        <v>0.73</v>
      </c>
      <c r="K26">
        <v>0.93</v>
      </c>
      <c r="L26">
        <v>1.29</v>
      </c>
      <c r="M26">
        <v>1.67</v>
      </c>
      <c r="N26">
        <v>2.2000000000000002</v>
      </c>
      <c r="O26">
        <v>2.54</v>
      </c>
      <c r="P26">
        <v>3.53</v>
      </c>
      <c r="Q26">
        <v>3.26</v>
      </c>
      <c r="R26">
        <v>3.42</v>
      </c>
      <c r="S26">
        <v>3.39</v>
      </c>
      <c r="T26">
        <v>3.55</v>
      </c>
      <c r="U26">
        <v>3.41</v>
      </c>
      <c r="V26">
        <v>2.84</v>
      </c>
      <c r="W26">
        <v>2.64</v>
      </c>
      <c r="X26">
        <v>2.2000000000000002</v>
      </c>
      <c r="Y26">
        <v>1.94</v>
      </c>
      <c r="Z26">
        <v>1.66</v>
      </c>
      <c r="AA26">
        <v>1.47</v>
      </c>
      <c r="AB26">
        <v>1.32</v>
      </c>
      <c r="AC26">
        <v>1.31</v>
      </c>
      <c r="AD26">
        <v>1.35</v>
      </c>
      <c r="AE26">
        <v>1.52</v>
      </c>
      <c r="AF26">
        <v>1.78</v>
      </c>
      <c r="AG26">
        <v>2.2799999999999998</v>
      </c>
      <c r="AH26">
        <v>2.5099999999999998</v>
      </c>
      <c r="AI26">
        <v>2.62</v>
      </c>
      <c r="AJ26">
        <v>3.07</v>
      </c>
      <c r="AK26">
        <v>3.25</v>
      </c>
      <c r="AL26">
        <v>3.17</v>
      </c>
      <c r="AM26">
        <v>3</v>
      </c>
      <c r="AN26">
        <v>2.7</v>
      </c>
      <c r="AO26">
        <v>2.4700000000000002</v>
      </c>
      <c r="AP26">
        <v>2.38</v>
      </c>
      <c r="AQ26">
        <v>2.38</v>
      </c>
      <c r="AR26">
        <v>2.59</v>
      </c>
      <c r="AS26">
        <v>2.8</v>
      </c>
      <c r="AT26">
        <v>3.05</v>
      </c>
      <c r="AU26">
        <v>3.06</v>
      </c>
      <c r="AV26">
        <v>2.74</v>
      </c>
      <c r="AW26">
        <v>2.2200000000000002</v>
      </c>
      <c r="AX26">
        <v>1.42</v>
      </c>
      <c r="AY26">
        <v>0.67</v>
      </c>
      <c r="AZ26">
        <v>0.2</v>
      </c>
      <c r="BA26">
        <v>0.01</v>
      </c>
      <c r="BB26">
        <v>0</v>
      </c>
    </row>
    <row r="27" spans="1:54" x14ac:dyDescent="0.25">
      <c r="A27" t="s">
        <v>225</v>
      </c>
      <c r="B27" s="80">
        <f t="shared" si="17"/>
        <v>44.559999999999995</v>
      </c>
      <c r="C27" s="80">
        <f t="shared" si="18"/>
        <v>42.18</v>
      </c>
      <c r="D27" s="80">
        <f t="shared" si="19"/>
        <v>13.110000000000003</v>
      </c>
      <c r="F27">
        <v>0.54</v>
      </c>
      <c r="G27">
        <v>0.68</v>
      </c>
      <c r="H27">
        <v>0.98</v>
      </c>
      <c r="I27">
        <v>1.22</v>
      </c>
      <c r="J27">
        <v>1.56</v>
      </c>
      <c r="K27">
        <v>2.0299999999999998</v>
      </c>
      <c r="L27">
        <v>2.86</v>
      </c>
      <c r="M27">
        <v>3.71</v>
      </c>
      <c r="N27">
        <v>4.82</v>
      </c>
      <c r="O27">
        <v>5.47</v>
      </c>
      <c r="P27">
        <v>7.41</v>
      </c>
      <c r="Q27">
        <v>6.59</v>
      </c>
      <c r="R27">
        <v>6.69</v>
      </c>
      <c r="S27">
        <v>6.37</v>
      </c>
      <c r="T27">
        <v>6.31</v>
      </c>
      <c r="U27">
        <v>5.74</v>
      </c>
      <c r="V27">
        <v>4.46</v>
      </c>
      <c r="W27">
        <v>3.83</v>
      </c>
      <c r="X27">
        <v>2.93</v>
      </c>
      <c r="Y27">
        <v>2.29</v>
      </c>
      <c r="Z27">
        <v>1.69</v>
      </c>
      <c r="AA27">
        <v>1.29</v>
      </c>
      <c r="AB27">
        <v>0.98</v>
      </c>
      <c r="AC27">
        <v>0.88</v>
      </c>
      <c r="AD27">
        <v>0.85</v>
      </c>
      <c r="AE27">
        <v>0.92</v>
      </c>
      <c r="AF27">
        <v>1.04</v>
      </c>
      <c r="AG27">
        <v>1.28</v>
      </c>
      <c r="AH27">
        <v>1.32</v>
      </c>
      <c r="AI27">
        <v>1.28</v>
      </c>
      <c r="AJ27">
        <v>1.37</v>
      </c>
      <c r="AK27">
        <v>1.29</v>
      </c>
      <c r="AL27">
        <v>1.1100000000000001</v>
      </c>
      <c r="AM27">
        <v>0.88</v>
      </c>
      <c r="AN27">
        <v>0.65</v>
      </c>
      <c r="AO27">
        <v>0.49</v>
      </c>
      <c r="AP27">
        <v>0.42</v>
      </c>
      <c r="AQ27">
        <v>0.44</v>
      </c>
      <c r="AR27">
        <v>0.56000000000000005</v>
      </c>
      <c r="AS27">
        <v>0.7</v>
      </c>
      <c r="AT27">
        <v>0.82</v>
      </c>
      <c r="AU27">
        <v>0.83</v>
      </c>
      <c r="AV27">
        <v>0.72</v>
      </c>
      <c r="AW27">
        <v>0.56999999999999995</v>
      </c>
      <c r="AX27">
        <v>0.38</v>
      </c>
      <c r="AY27">
        <v>0.23</v>
      </c>
      <c r="AZ27">
        <v>0.16</v>
      </c>
      <c r="BA27">
        <v>0.12</v>
      </c>
      <c r="BB27">
        <v>0.09</v>
      </c>
    </row>
    <row r="28" spans="1:54" x14ac:dyDescent="0.25">
      <c r="A28" t="s">
        <v>226</v>
      </c>
      <c r="B28" s="122">
        <f t="shared" si="17"/>
        <v>62.059999999999995</v>
      </c>
      <c r="C28" s="80">
        <f t="shared" si="18"/>
        <v>33.46</v>
      </c>
      <c r="D28" s="80">
        <f t="shared" si="19"/>
        <v>4.5</v>
      </c>
      <c r="F28">
        <v>0.51</v>
      </c>
      <c r="G28">
        <v>0.71</v>
      </c>
      <c r="H28">
        <v>1.08</v>
      </c>
      <c r="I28">
        <v>1.44</v>
      </c>
      <c r="J28">
        <v>1.99</v>
      </c>
      <c r="K28">
        <v>2.85</v>
      </c>
      <c r="L28">
        <v>4.24</v>
      </c>
      <c r="M28">
        <v>5.65</v>
      </c>
      <c r="N28">
        <v>7.34</v>
      </c>
      <c r="O28">
        <v>8.18</v>
      </c>
      <c r="P28">
        <v>10.67</v>
      </c>
      <c r="Q28">
        <v>8.94</v>
      </c>
      <c r="R28">
        <v>8.4600000000000009</v>
      </c>
      <c r="S28">
        <v>7.35</v>
      </c>
      <c r="T28">
        <v>6.37</v>
      </c>
      <c r="U28">
        <v>5.04</v>
      </c>
      <c r="V28">
        <v>3.28</v>
      </c>
      <c r="W28">
        <v>2.36</v>
      </c>
      <c r="X28">
        <v>1.54</v>
      </c>
      <c r="Y28">
        <v>1.07</v>
      </c>
      <c r="Z28">
        <v>0.78</v>
      </c>
      <c r="AA28">
        <v>0.66</v>
      </c>
      <c r="AB28">
        <v>0.61</v>
      </c>
      <c r="AC28">
        <v>0.62</v>
      </c>
      <c r="AD28">
        <v>0.63</v>
      </c>
      <c r="AE28">
        <v>0.66</v>
      </c>
      <c r="AF28">
        <v>0.73</v>
      </c>
      <c r="AG28">
        <v>0.87</v>
      </c>
      <c r="AH28">
        <v>0.89</v>
      </c>
      <c r="AI28">
        <v>0.87</v>
      </c>
      <c r="AJ28">
        <v>0.93</v>
      </c>
      <c r="AK28">
        <v>0.87</v>
      </c>
      <c r="AL28">
        <v>0.72</v>
      </c>
      <c r="AM28">
        <v>0.53</v>
      </c>
      <c r="AN28">
        <v>0.34</v>
      </c>
      <c r="AO28">
        <v>0.19</v>
      </c>
      <c r="AP28">
        <v>0.05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</row>
    <row r="29" spans="1:54" x14ac:dyDescent="0.25">
      <c r="B29" s="80"/>
      <c r="C29" s="80"/>
      <c r="D29" s="80"/>
    </row>
    <row r="30" spans="1:54" x14ac:dyDescent="0.25">
      <c r="B30" s="80"/>
      <c r="C30" s="80"/>
      <c r="D30" s="80"/>
    </row>
    <row r="31" spans="1:54" x14ac:dyDescent="0.25">
      <c r="B31" s="80"/>
      <c r="C31" s="80"/>
      <c r="D31" s="80"/>
    </row>
  </sheetData>
  <mergeCells count="15">
    <mergeCell ref="F1:R1"/>
    <mergeCell ref="S1:AH1"/>
    <mergeCell ref="AI1:BB1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F552-8385-4A42-A2A1-E6CA5B17988A}">
  <dimension ref="A1:BK176"/>
  <sheetViews>
    <sheetView topLeftCell="A154" workbookViewId="0">
      <selection activeCell="A170" sqref="A170"/>
    </sheetView>
  </sheetViews>
  <sheetFormatPr defaultRowHeight="15" x14ac:dyDescent="0.25"/>
  <cols>
    <col min="1" max="1" width="15" bestFit="1" customWidth="1"/>
    <col min="2" max="2" width="42.140625" customWidth="1"/>
    <col min="3" max="3" width="27.42578125" bestFit="1" customWidth="1"/>
    <col min="4" max="4" width="25.85546875" bestFit="1" customWidth="1"/>
    <col min="5" max="5" width="27.28515625" bestFit="1" customWidth="1"/>
    <col min="6" max="6" width="23.28515625" bestFit="1" customWidth="1"/>
    <col min="7" max="7" width="16.85546875" bestFit="1" customWidth="1"/>
    <col min="8" max="10" width="7.140625" bestFit="1" customWidth="1"/>
    <col min="11" max="22" width="5" bestFit="1" customWidth="1"/>
    <col min="23" max="31" width="4" bestFit="1" customWidth="1"/>
    <col min="32" max="32" width="3" bestFit="1" customWidth="1"/>
    <col min="33" max="38" width="5" bestFit="1" customWidth="1"/>
    <col min="39" max="44" width="3" bestFit="1" customWidth="1"/>
    <col min="45" max="57" width="4" bestFit="1" customWidth="1"/>
    <col min="58" max="62" width="5" bestFit="1" customWidth="1"/>
    <col min="63" max="63" width="8.5703125" bestFit="1" customWidth="1"/>
  </cols>
  <sheetData>
    <row r="1" spans="1:63" s="80" customFormat="1" x14ac:dyDescent="0.25">
      <c r="A1" s="80" t="s">
        <v>75</v>
      </c>
      <c r="B1" s="80" t="s">
        <v>34</v>
      </c>
      <c r="C1" s="80" t="s">
        <v>76</v>
      </c>
      <c r="D1" s="80" t="s">
        <v>77</v>
      </c>
      <c r="E1" s="80" t="s">
        <v>78</v>
      </c>
      <c r="F1" s="80" t="s">
        <v>79</v>
      </c>
      <c r="G1" s="101" t="s">
        <v>49</v>
      </c>
      <c r="H1" s="80" t="s">
        <v>51</v>
      </c>
      <c r="I1" s="80" t="s">
        <v>52</v>
      </c>
      <c r="J1" s="80" t="s">
        <v>53</v>
      </c>
      <c r="K1" s="80">
        <v>0.06</v>
      </c>
      <c r="L1" s="80">
        <v>0.12</v>
      </c>
      <c r="M1" s="80">
        <v>0.24</v>
      </c>
      <c r="N1" s="80">
        <v>0.49</v>
      </c>
      <c r="O1" s="80">
        <v>0.57999999999999996</v>
      </c>
      <c r="P1" s="80">
        <v>0.69</v>
      </c>
      <c r="Q1" s="80">
        <v>0.82</v>
      </c>
      <c r="R1" s="80">
        <v>0.98</v>
      </c>
      <c r="S1" s="80">
        <v>1.1599999999999999</v>
      </c>
      <c r="T1" s="80">
        <v>1.38</v>
      </c>
      <c r="U1" s="80">
        <v>1.64</v>
      </c>
      <c r="V1" s="80">
        <v>1.95</v>
      </c>
      <c r="W1" s="80">
        <v>2.2999999999999998</v>
      </c>
      <c r="X1" s="80">
        <v>2.8</v>
      </c>
      <c r="Y1" s="80">
        <v>3.3</v>
      </c>
      <c r="Z1" s="80">
        <v>3.9</v>
      </c>
      <c r="AA1" s="80">
        <v>4.5999999999999996</v>
      </c>
      <c r="AB1" s="80">
        <v>5.5</v>
      </c>
      <c r="AC1" s="80">
        <v>6.6</v>
      </c>
      <c r="AD1" s="80">
        <v>7.8</v>
      </c>
      <c r="AE1" s="80">
        <v>9.3000000000000007</v>
      </c>
      <c r="AF1" s="80">
        <v>11</v>
      </c>
      <c r="AG1" s="80">
        <v>13.1</v>
      </c>
      <c r="AH1" s="80">
        <v>15.6</v>
      </c>
      <c r="AI1" s="80">
        <v>18.600000000000001</v>
      </c>
      <c r="AJ1" s="80">
        <v>22.1</v>
      </c>
      <c r="AK1" s="80">
        <v>26.3</v>
      </c>
      <c r="AL1" s="80">
        <v>31.2</v>
      </c>
      <c r="AM1" s="80">
        <v>37</v>
      </c>
      <c r="AN1" s="80">
        <v>44</v>
      </c>
      <c r="AO1" s="80">
        <v>53</v>
      </c>
      <c r="AP1" s="80">
        <v>63</v>
      </c>
      <c r="AQ1" s="80">
        <v>74</v>
      </c>
      <c r="AR1" s="80">
        <v>88</v>
      </c>
      <c r="AS1" s="80">
        <v>105</v>
      </c>
      <c r="AT1" s="80">
        <v>125</v>
      </c>
      <c r="AU1" s="80">
        <v>149</v>
      </c>
      <c r="AV1" s="80">
        <v>177</v>
      </c>
      <c r="AW1" s="80">
        <v>210</v>
      </c>
      <c r="AX1" s="80">
        <v>250</v>
      </c>
      <c r="AY1" s="80">
        <v>297</v>
      </c>
      <c r="AZ1" s="80">
        <v>354</v>
      </c>
      <c r="BA1" s="80">
        <v>420</v>
      </c>
      <c r="BB1" s="80">
        <v>500</v>
      </c>
      <c r="BC1" s="80">
        <v>595</v>
      </c>
      <c r="BD1" s="80">
        <v>707</v>
      </c>
      <c r="BE1" s="80">
        <v>841</v>
      </c>
      <c r="BF1" s="80">
        <v>1000</v>
      </c>
      <c r="BG1" s="80">
        <v>1190</v>
      </c>
      <c r="BH1" s="80">
        <v>1410</v>
      </c>
      <c r="BI1" s="80">
        <v>1680</v>
      </c>
      <c r="BJ1" s="80">
        <v>2000</v>
      </c>
      <c r="BK1" s="101" t="s">
        <v>80</v>
      </c>
    </row>
    <row r="2" spans="1:63" x14ac:dyDescent="0.25">
      <c r="A2">
        <v>91</v>
      </c>
      <c r="B2" t="s">
        <v>208</v>
      </c>
      <c r="C2">
        <v>59.4</v>
      </c>
      <c r="D2">
        <v>30.79</v>
      </c>
      <c r="E2">
        <v>9.81</v>
      </c>
      <c r="F2" s="125">
        <v>45148.669432870367</v>
      </c>
      <c r="G2">
        <v>6.07</v>
      </c>
      <c r="H2">
        <v>0.377</v>
      </c>
      <c r="I2">
        <v>2.86</v>
      </c>
      <c r="J2">
        <v>61.3</v>
      </c>
      <c r="K2">
        <v>0.38</v>
      </c>
      <c r="L2">
        <v>4.03</v>
      </c>
      <c r="M2">
        <v>9.25</v>
      </c>
      <c r="N2">
        <v>2.2200000000000002</v>
      </c>
      <c r="O2">
        <v>2.0499999999999998</v>
      </c>
      <c r="P2">
        <v>1.84</v>
      </c>
      <c r="Q2">
        <v>1.94</v>
      </c>
      <c r="R2">
        <v>2.31</v>
      </c>
      <c r="S2">
        <v>3.23</v>
      </c>
      <c r="T2">
        <v>4.18</v>
      </c>
      <c r="U2">
        <v>5.25</v>
      </c>
      <c r="V2">
        <v>5.64</v>
      </c>
      <c r="W2">
        <v>6.97</v>
      </c>
      <c r="X2">
        <v>5.38</v>
      </c>
      <c r="Y2">
        <v>4.72</v>
      </c>
      <c r="Z2">
        <v>3.85</v>
      </c>
      <c r="AA2">
        <v>3.26</v>
      </c>
      <c r="AB2">
        <v>2.75</v>
      </c>
      <c r="AC2">
        <v>2.1800000000000002</v>
      </c>
      <c r="AD2">
        <v>2.12</v>
      </c>
      <c r="AE2">
        <v>1.93</v>
      </c>
      <c r="AF2">
        <v>1.91</v>
      </c>
      <c r="AG2">
        <v>1.78</v>
      </c>
      <c r="AH2">
        <v>1.65</v>
      </c>
      <c r="AI2">
        <v>1.47</v>
      </c>
      <c r="AJ2">
        <v>1.39</v>
      </c>
      <c r="AK2">
        <v>1.31</v>
      </c>
      <c r="AL2">
        <v>1.28</v>
      </c>
      <c r="AM2">
        <v>1.29</v>
      </c>
      <c r="AN2">
        <v>1.37</v>
      </c>
      <c r="AO2">
        <v>1.25</v>
      </c>
      <c r="AP2">
        <v>1.1299999999999999</v>
      </c>
      <c r="AQ2">
        <v>1.1599999999999999</v>
      </c>
      <c r="AR2">
        <v>1.08</v>
      </c>
      <c r="AS2">
        <v>0.95</v>
      </c>
      <c r="AT2">
        <v>0.8</v>
      </c>
      <c r="AU2">
        <v>0.62</v>
      </c>
      <c r="AV2">
        <v>0.48</v>
      </c>
      <c r="AW2">
        <v>0.36</v>
      </c>
      <c r="AX2">
        <v>0.32</v>
      </c>
      <c r="AY2">
        <v>0.36</v>
      </c>
      <c r="AZ2">
        <v>0.45</v>
      </c>
      <c r="BA2">
        <v>0.53</v>
      </c>
      <c r="BB2">
        <v>0.53</v>
      </c>
      <c r="BC2">
        <v>0.43</v>
      </c>
      <c r="BD2">
        <v>0.32</v>
      </c>
      <c r="BE2">
        <v>0.19</v>
      </c>
      <c r="BF2">
        <v>0.08</v>
      </c>
      <c r="BG2">
        <v>0</v>
      </c>
      <c r="BH2">
        <v>0</v>
      </c>
      <c r="BI2">
        <v>0</v>
      </c>
      <c r="BJ2">
        <v>0</v>
      </c>
      <c r="BK2">
        <v>1.56</v>
      </c>
    </row>
    <row r="3" spans="1:63" x14ac:dyDescent="0.25">
      <c r="A3">
        <v>92</v>
      </c>
      <c r="B3" t="s">
        <v>208</v>
      </c>
      <c r="C3">
        <v>60.96</v>
      </c>
      <c r="D3">
        <v>30.92</v>
      </c>
      <c r="E3">
        <v>8.09</v>
      </c>
      <c r="F3" s="125">
        <v>45148.66982638889</v>
      </c>
      <c r="G3">
        <v>6.04</v>
      </c>
      <c r="H3">
        <v>0.36699999999999999</v>
      </c>
      <c r="I3">
        <v>2.75</v>
      </c>
      <c r="J3">
        <v>48.6</v>
      </c>
      <c r="K3">
        <v>0.41</v>
      </c>
      <c r="L3">
        <v>4.2</v>
      </c>
      <c r="M3">
        <v>9.5299999999999994</v>
      </c>
      <c r="N3">
        <v>2.2799999999999998</v>
      </c>
      <c r="O3">
        <v>2.1</v>
      </c>
      <c r="P3">
        <v>1.88</v>
      </c>
      <c r="Q3">
        <v>1.98</v>
      </c>
      <c r="R3">
        <v>2.37</v>
      </c>
      <c r="S3">
        <v>3.31</v>
      </c>
      <c r="T3">
        <v>4.28</v>
      </c>
      <c r="U3">
        <v>5.38</v>
      </c>
      <c r="V3">
        <v>5.78</v>
      </c>
      <c r="W3">
        <v>7.13</v>
      </c>
      <c r="X3">
        <v>5.5</v>
      </c>
      <c r="Y3">
        <v>4.82</v>
      </c>
      <c r="Z3">
        <v>3.92</v>
      </c>
      <c r="AA3">
        <v>3.3</v>
      </c>
      <c r="AB3">
        <v>2.78</v>
      </c>
      <c r="AC3">
        <v>2.19</v>
      </c>
      <c r="AD3">
        <v>2.13</v>
      </c>
      <c r="AE3">
        <v>1.94</v>
      </c>
      <c r="AF3">
        <v>1.92</v>
      </c>
      <c r="AG3">
        <v>1.79</v>
      </c>
      <c r="AH3">
        <v>1.66</v>
      </c>
      <c r="AI3">
        <v>1.47</v>
      </c>
      <c r="AJ3">
        <v>1.38</v>
      </c>
      <c r="AK3">
        <v>1.3</v>
      </c>
      <c r="AL3">
        <v>1.26</v>
      </c>
      <c r="AM3">
        <v>1.28</v>
      </c>
      <c r="AN3">
        <v>1.36</v>
      </c>
      <c r="AO3">
        <v>1.25</v>
      </c>
      <c r="AP3">
        <v>1.1299999999999999</v>
      </c>
      <c r="AQ3">
        <v>1.1499999999999999</v>
      </c>
      <c r="AR3">
        <v>1.05</v>
      </c>
      <c r="AS3">
        <v>0.9</v>
      </c>
      <c r="AT3">
        <v>0.7</v>
      </c>
      <c r="AU3">
        <v>0.49</v>
      </c>
      <c r="AV3">
        <v>0.31</v>
      </c>
      <c r="AW3">
        <v>0.16</v>
      </c>
      <c r="AX3">
        <v>0.1</v>
      </c>
      <c r="AY3">
        <v>0.13</v>
      </c>
      <c r="AZ3">
        <v>0.21</v>
      </c>
      <c r="BA3">
        <v>0.28000000000000003</v>
      </c>
      <c r="BB3">
        <v>0.28999999999999998</v>
      </c>
      <c r="BC3">
        <v>0.24</v>
      </c>
      <c r="BD3">
        <v>0.2</v>
      </c>
      <c r="BE3">
        <v>0.18</v>
      </c>
      <c r="BF3">
        <v>0.17</v>
      </c>
      <c r="BG3">
        <v>0.16</v>
      </c>
      <c r="BH3">
        <v>0.13</v>
      </c>
      <c r="BI3">
        <v>0.11</v>
      </c>
      <c r="BJ3">
        <v>0</v>
      </c>
      <c r="BK3">
        <v>1.89</v>
      </c>
    </row>
    <row r="4" spans="1:63" x14ac:dyDescent="0.25">
      <c r="A4">
        <v>93</v>
      </c>
      <c r="B4" t="s">
        <v>208</v>
      </c>
      <c r="C4">
        <v>63.22</v>
      </c>
      <c r="D4">
        <v>31.51</v>
      </c>
      <c r="E4">
        <v>5.27</v>
      </c>
      <c r="F4" s="125">
        <v>45148.670219907406</v>
      </c>
      <c r="G4">
        <v>6.03</v>
      </c>
      <c r="H4">
        <v>0.35699999999999998</v>
      </c>
      <c r="I4">
        <v>2.61</v>
      </c>
      <c r="J4">
        <v>32.799999999999997</v>
      </c>
      <c r="K4">
        <v>0.43</v>
      </c>
      <c r="L4">
        <v>4.4000000000000004</v>
      </c>
      <c r="M4">
        <v>9.91</v>
      </c>
      <c r="N4">
        <v>2.37</v>
      </c>
      <c r="O4">
        <v>2.1800000000000002</v>
      </c>
      <c r="P4">
        <v>1.95</v>
      </c>
      <c r="Q4">
        <v>2.06</v>
      </c>
      <c r="R4">
        <v>2.46</v>
      </c>
      <c r="S4">
        <v>3.43</v>
      </c>
      <c r="T4">
        <v>4.43</v>
      </c>
      <c r="U4">
        <v>5.57</v>
      </c>
      <c r="V4">
        <v>5.98</v>
      </c>
      <c r="W4">
        <v>7.38</v>
      </c>
      <c r="X4">
        <v>5.69</v>
      </c>
      <c r="Y4">
        <v>4.9800000000000004</v>
      </c>
      <c r="Z4">
        <v>4.04</v>
      </c>
      <c r="AA4">
        <v>3.4</v>
      </c>
      <c r="AB4">
        <v>2.85</v>
      </c>
      <c r="AC4">
        <v>2.2400000000000002</v>
      </c>
      <c r="AD4">
        <v>2.17</v>
      </c>
      <c r="AE4">
        <v>1.98</v>
      </c>
      <c r="AF4">
        <v>1.96</v>
      </c>
      <c r="AG4">
        <v>1.83</v>
      </c>
      <c r="AH4">
        <v>1.7</v>
      </c>
      <c r="AI4">
        <v>1.51</v>
      </c>
      <c r="AJ4">
        <v>1.42</v>
      </c>
      <c r="AK4">
        <v>1.32</v>
      </c>
      <c r="AL4">
        <v>1.27</v>
      </c>
      <c r="AM4">
        <v>1.26</v>
      </c>
      <c r="AN4">
        <v>1.34</v>
      </c>
      <c r="AO4">
        <v>1.23</v>
      </c>
      <c r="AP4">
        <v>1.1100000000000001</v>
      </c>
      <c r="AQ4">
        <v>1.1299999999999999</v>
      </c>
      <c r="AR4">
        <v>1.03</v>
      </c>
      <c r="AS4">
        <v>0.85</v>
      </c>
      <c r="AT4">
        <v>0.61</v>
      </c>
      <c r="AU4">
        <v>0.37</v>
      </c>
      <c r="AV4">
        <v>0.17</v>
      </c>
      <c r="AW4">
        <v>0.01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1.8</v>
      </c>
    </row>
    <row r="5" spans="1:63" x14ac:dyDescent="0.25">
      <c r="A5">
        <v>94</v>
      </c>
      <c r="B5" t="s">
        <v>208</v>
      </c>
      <c r="C5">
        <v>63.52</v>
      </c>
      <c r="D5">
        <v>31.25</v>
      </c>
      <c r="E5">
        <v>5.23</v>
      </c>
      <c r="F5" s="125">
        <v>45148.670613425929</v>
      </c>
      <c r="G5">
        <v>6.01</v>
      </c>
      <c r="H5">
        <v>0.35299999999999998</v>
      </c>
      <c r="I5">
        <v>2.6</v>
      </c>
      <c r="J5">
        <v>32.700000000000003</v>
      </c>
      <c r="K5">
        <v>0.45</v>
      </c>
      <c r="L5">
        <v>4.47</v>
      </c>
      <c r="M5">
        <v>9.9700000000000006</v>
      </c>
      <c r="N5">
        <v>2.38</v>
      </c>
      <c r="O5">
        <v>2.19</v>
      </c>
      <c r="P5">
        <v>1.96</v>
      </c>
      <c r="Q5">
        <v>2.0699999999999998</v>
      </c>
      <c r="R5">
        <v>2.4700000000000002</v>
      </c>
      <c r="S5">
        <v>3.44</v>
      </c>
      <c r="T5">
        <v>4.45</v>
      </c>
      <c r="U5">
        <v>5.59</v>
      </c>
      <c r="V5">
        <v>6</v>
      </c>
      <c r="W5">
        <v>7.4</v>
      </c>
      <c r="X5">
        <v>5.7</v>
      </c>
      <c r="Y5">
        <v>4.99</v>
      </c>
      <c r="Z5">
        <v>4.04</v>
      </c>
      <c r="AA5">
        <v>3.39</v>
      </c>
      <c r="AB5">
        <v>2.83</v>
      </c>
      <c r="AC5">
        <v>2.2200000000000002</v>
      </c>
      <c r="AD5">
        <v>2.15</v>
      </c>
      <c r="AE5">
        <v>1.95</v>
      </c>
      <c r="AF5">
        <v>1.93</v>
      </c>
      <c r="AG5">
        <v>1.8</v>
      </c>
      <c r="AH5">
        <v>1.67</v>
      </c>
      <c r="AI5">
        <v>1.48</v>
      </c>
      <c r="AJ5">
        <v>1.39</v>
      </c>
      <c r="AK5">
        <v>1.29</v>
      </c>
      <c r="AL5">
        <v>1.25</v>
      </c>
      <c r="AM5">
        <v>1.26</v>
      </c>
      <c r="AN5">
        <v>1.35</v>
      </c>
      <c r="AO5">
        <v>1.24</v>
      </c>
      <c r="AP5">
        <v>1.1200000000000001</v>
      </c>
      <c r="AQ5">
        <v>1.1299999999999999</v>
      </c>
      <c r="AR5">
        <v>1.01</v>
      </c>
      <c r="AS5">
        <v>0.83</v>
      </c>
      <c r="AT5">
        <v>0.59</v>
      </c>
      <c r="AU5">
        <v>0.36</v>
      </c>
      <c r="AV5">
        <v>0.18</v>
      </c>
      <c r="AW5">
        <v>0.01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1.59</v>
      </c>
    </row>
    <row r="6" spans="1:63" x14ac:dyDescent="0.25">
      <c r="A6">
        <v>95</v>
      </c>
      <c r="B6" t="s">
        <v>208</v>
      </c>
      <c r="C6">
        <v>61.65</v>
      </c>
      <c r="D6">
        <v>29.93</v>
      </c>
      <c r="E6">
        <v>8.42</v>
      </c>
      <c r="F6" s="125">
        <v>45148.671006944445</v>
      </c>
      <c r="G6">
        <v>6</v>
      </c>
      <c r="H6">
        <v>0.36</v>
      </c>
      <c r="I6">
        <v>2.7</v>
      </c>
      <c r="J6">
        <v>49.7</v>
      </c>
      <c r="K6">
        <v>0.44</v>
      </c>
      <c r="L6">
        <v>4.3600000000000003</v>
      </c>
      <c r="M6">
        <v>9.6999999999999993</v>
      </c>
      <c r="N6">
        <v>2.31</v>
      </c>
      <c r="O6">
        <v>2.12</v>
      </c>
      <c r="P6">
        <v>1.9</v>
      </c>
      <c r="Q6">
        <v>2.0099999999999998</v>
      </c>
      <c r="R6">
        <v>2.39</v>
      </c>
      <c r="S6">
        <v>3.34</v>
      </c>
      <c r="T6">
        <v>4.32</v>
      </c>
      <c r="U6">
        <v>5.42</v>
      </c>
      <c r="V6">
        <v>5.82</v>
      </c>
      <c r="W6">
        <v>7.17</v>
      </c>
      <c r="X6">
        <v>5.52</v>
      </c>
      <c r="Y6">
        <v>4.83</v>
      </c>
      <c r="Z6">
        <v>3.91</v>
      </c>
      <c r="AA6">
        <v>3.27</v>
      </c>
      <c r="AB6">
        <v>2.73</v>
      </c>
      <c r="AC6">
        <v>2.14</v>
      </c>
      <c r="AD6">
        <v>2.06</v>
      </c>
      <c r="AE6">
        <v>1.87</v>
      </c>
      <c r="AF6">
        <v>1.84</v>
      </c>
      <c r="AG6">
        <v>1.72</v>
      </c>
      <c r="AH6">
        <v>1.6</v>
      </c>
      <c r="AI6">
        <v>1.42</v>
      </c>
      <c r="AJ6">
        <v>1.33</v>
      </c>
      <c r="AK6">
        <v>1.24</v>
      </c>
      <c r="AL6">
        <v>1.19</v>
      </c>
      <c r="AM6">
        <v>1.19</v>
      </c>
      <c r="AN6">
        <v>1.26</v>
      </c>
      <c r="AO6">
        <v>1.1499999999999999</v>
      </c>
      <c r="AP6">
        <v>1.04</v>
      </c>
      <c r="AQ6">
        <v>1.06</v>
      </c>
      <c r="AR6">
        <v>0.98</v>
      </c>
      <c r="AS6">
        <v>0.84</v>
      </c>
      <c r="AT6">
        <v>0.67</v>
      </c>
      <c r="AU6">
        <v>0.49</v>
      </c>
      <c r="AV6">
        <v>0.36</v>
      </c>
      <c r="AW6">
        <v>0.27</v>
      </c>
      <c r="AX6">
        <v>0.28000000000000003</v>
      </c>
      <c r="AY6">
        <v>0.36</v>
      </c>
      <c r="AZ6">
        <v>0.46</v>
      </c>
      <c r="BA6">
        <v>0.52</v>
      </c>
      <c r="BB6">
        <v>0.47</v>
      </c>
      <c r="BC6">
        <v>0.33</v>
      </c>
      <c r="BD6">
        <v>0.2</v>
      </c>
      <c r="BE6">
        <v>0.08</v>
      </c>
      <c r="BF6">
        <v>0</v>
      </c>
      <c r="BG6">
        <v>0</v>
      </c>
      <c r="BH6">
        <v>0</v>
      </c>
      <c r="BI6">
        <v>0</v>
      </c>
      <c r="BJ6">
        <v>0</v>
      </c>
      <c r="BK6">
        <v>1.6</v>
      </c>
    </row>
    <row r="7" spans="1:63" x14ac:dyDescent="0.25">
      <c r="A7">
        <v>96</v>
      </c>
      <c r="B7" t="s">
        <v>210</v>
      </c>
      <c r="C7">
        <v>61.75</v>
      </c>
      <c r="D7">
        <v>30.88</v>
      </c>
      <c r="E7">
        <v>7.36</v>
      </c>
      <c r="F7" s="125">
        <v>45148.669432870367</v>
      </c>
      <c r="G7">
        <v>6.03</v>
      </c>
      <c r="H7">
        <v>0.36199999999999999</v>
      </c>
      <c r="I7">
        <v>2.7</v>
      </c>
      <c r="J7">
        <v>43.6</v>
      </c>
      <c r="K7">
        <v>0.42</v>
      </c>
      <c r="L7">
        <v>4.29</v>
      </c>
      <c r="M7">
        <v>9.67</v>
      </c>
      <c r="N7">
        <v>2.31</v>
      </c>
      <c r="O7">
        <v>2.13</v>
      </c>
      <c r="P7">
        <v>1.91</v>
      </c>
      <c r="Q7">
        <v>2.0099999999999998</v>
      </c>
      <c r="R7">
        <v>2.4</v>
      </c>
      <c r="S7">
        <v>3.35</v>
      </c>
      <c r="T7">
        <v>4.33</v>
      </c>
      <c r="U7">
        <v>5.44</v>
      </c>
      <c r="V7">
        <v>5.85</v>
      </c>
      <c r="W7">
        <v>7.21</v>
      </c>
      <c r="X7">
        <v>5.56</v>
      </c>
      <c r="Y7">
        <v>4.87</v>
      </c>
      <c r="Z7">
        <v>3.95</v>
      </c>
      <c r="AA7">
        <v>3.32</v>
      </c>
      <c r="AB7">
        <v>2.79</v>
      </c>
      <c r="AC7">
        <v>2.19</v>
      </c>
      <c r="AD7">
        <v>2.12</v>
      </c>
      <c r="AE7">
        <v>1.93</v>
      </c>
      <c r="AF7">
        <v>1.91</v>
      </c>
      <c r="AG7">
        <v>1.78</v>
      </c>
      <c r="AH7">
        <v>1.66</v>
      </c>
      <c r="AI7">
        <v>1.47</v>
      </c>
      <c r="AJ7">
        <v>1.38</v>
      </c>
      <c r="AK7">
        <v>1.29</v>
      </c>
      <c r="AL7">
        <v>1.25</v>
      </c>
      <c r="AM7">
        <v>1.26</v>
      </c>
      <c r="AN7">
        <v>1.34</v>
      </c>
      <c r="AO7">
        <v>1.22</v>
      </c>
      <c r="AP7">
        <v>1.1100000000000001</v>
      </c>
      <c r="AQ7">
        <v>1.1299999999999999</v>
      </c>
      <c r="AR7">
        <v>1.03</v>
      </c>
      <c r="AS7">
        <v>0.87</v>
      </c>
      <c r="AT7">
        <v>0.67</v>
      </c>
      <c r="AU7">
        <v>0.47</v>
      </c>
      <c r="AV7">
        <v>0.3</v>
      </c>
      <c r="AW7">
        <v>0.16</v>
      </c>
      <c r="AX7">
        <v>0.14000000000000001</v>
      </c>
      <c r="AY7">
        <v>0.17</v>
      </c>
      <c r="AZ7">
        <v>0.22</v>
      </c>
      <c r="BA7">
        <v>0.27</v>
      </c>
      <c r="BB7">
        <v>0.26</v>
      </c>
      <c r="BC7">
        <v>0.2</v>
      </c>
      <c r="BD7">
        <v>0.14000000000000001</v>
      </c>
      <c r="BE7">
        <v>0.09</v>
      </c>
      <c r="BF7">
        <v>0.05</v>
      </c>
      <c r="BG7">
        <v>0.03</v>
      </c>
      <c r="BH7">
        <v>0.03</v>
      </c>
      <c r="BI7">
        <v>0.02</v>
      </c>
      <c r="BJ7">
        <v>0</v>
      </c>
      <c r="BK7">
        <v>1.69</v>
      </c>
    </row>
    <row r="8" spans="1:63" x14ac:dyDescent="0.25">
      <c r="A8">
        <v>97</v>
      </c>
      <c r="B8" t="s">
        <v>170</v>
      </c>
      <c r="C8">
        <v>50.56</v>
      </c>
      <c r="D8">
        <v>35.39</v>
      </c>
      <c r="E8">
        <v>14.05</v>
      </c>
      <c r="F8" s="125">
        <v>45148.474629629629</v>
      </c>
      <c r="G8">
        <v>7.12</v>
      </c>
      <c r="H8">
        <v>0.60199999999999998</v>
      </c>
      <c r="I8">
        <v>3.82</v>
      </c>
      <c r="J8">
        <v>85.4</v>
      </c>
      <c r="K8">
        <v>0</v>
      </c>
      <c r="L8">
        <v>1.56</v>
      </c>
      <c r="M8">
        <v>6.35</v>
      </c>
      <c r="N8">
        <v>1.73</v>
      </c>
      <c r="O8">
        <v>1.61</v>
      </c>
      <c r="P8">
        <v>1.47</v>
      </c>
      <c r="Q8">
        <v>1.6</v>
      </c>
      <c r="R8">
        <v>2.0299999999999998</v>
      </c>
      <c r="S8">
        <v>2.95</v>
      </c>
      <c r="T8">
        <v>3.91</v>
      </c>
      <c r="U8">
        <v>5</v>
      </c>
      <c r="V8">
        <v>5.43</v>
      </c>
      <c r="W8">
        <v>6.79</v>
      </c>
      <c r="X8">
        <v>5.34</v>
      </c>
      <c r="Y8">
        <v>4.79</v>
      </c>
      <c r="Z8">
        <v>3.98</v>
      </c>
      <c r="AA8">
        <v>3.43</v>
      </c>
      <c r="AB8">
        <v>2.9</v>
      </c>
      <c r="AC8">
        <v>2.25</v>
      </c>
      <c r="AD8">
        <v>2.12</v>
      </c>
      <c r="AE8">
        <v>1.88</v>
      </c>
      <c r="AF8">
        <v>1.83</v>
      </c>
      <c r="AG8">
        <v>1.73</v>
      </c>
      <c r="AH8">
        <v>1.68</v>
      </c>
      <c r="AI8">
        <v>1.64</v>
      </c>
      <c r="AJ8">
        <v>1.69</v>
      </c>
      <c r="AK8">
        <v>1.74</v>
      </c>
      <c r="AL8">
        <v>1.87</v>
      </c>
      <c r="AM8">
        <v>2.0299999999999998</v>
      </c>
      <c r="AN8">
        <v>2.33</v>
      </c>
      <c r="AO8">
        <v>2.2799999999999998</v>
      </c>
      <c r="AP8">
        <v>2.16</v>
      </c>
      <c r="AQ8">
        <v>2.2799999999999998</v>
      </c>
      <c r="AR8">
        <v>2.16</v>
      </c>
      <c r="AS8">
        <v>1.88</v>
      </c>
      <c r="AT8">
        <v>1.51</v>
      </c>
      <c r="AU8">
        <v>1.1200000000000001</v>
      </c>
      <c r="AV8">
        <v>0.81</v>
      </c>
      <c r="AW8">
        <v>0.54</v>
      </c>
      <c r="AX8">
        <v>0.39</v>
      </c>
      <c r="AY8">
        <v>0.33</v>
      </c>
      <c r="AZ8">
        <v>0.28999999999999998</v>
      </c>
      <c r="BA8">
        <v>0.27</v>
      </c>
      <c r="BB8">
        <v>0.21</v>
      </c>
      <c r="BC8">
        <v>0.09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1.19</v>
      </c>
    </row>
    <row r="9" spans="1:63" x14ac:dyDescent="0.25">
      <c r="A9">
        <v>98</v>
      </c>
      <c r="B9" t="s">
        <v>170</v>
      </c>
      <c r="C9">
        <v>48.91</v>
      </c>
      <c r="D9">
        <v>34.14</v>
      </c>
      <c r="E9">
        <v>16.55</v>
      </c>
      <c r="F9" s="125">
        <v>45148.475023148145</v>
      </c>
      <c r="G9">
        <v>7.08</v>
      </c>
      <c r="H9">
        <v>0.61899999999999999</v>
      </c>
      <c r="I9">
        <v>4.07</v>
      </c>
      <c r="J9">
        <v>108</v>
      </c>
      <c r="K9">
        <v>0</v>
      </c>
      <c r="L9">
        <v>1.54</v>
      </c>
      <c r="M9">
        <v>6.18</v>
      </c>
      <c r="N9">
        <v>1.68</v>
      </c>
      <c r="O9">
        <v>1.57</v>
      </c>
      <c r="P9">
        <v>1.42</v>
      </c>
      <c r="Q9">
        <v>1.55</v>
      </c>
      <c r="R9">
        <v>1.96</v>
      </c>
      <c r="S9">
        <v>2.85</v>
      </c>
      <c r="T9">
        <v>3.78</v>
      </c>
      <c r="U9">
        <v>4.83</v>
      </c>
      <c r="V9">
        <v>5.25</v>
      </c>
      <c r="W9">
        <v>6.56</v>
      </c>
      <c r="X9">
        <v>5.16</v>
      </c>
      <c r="Y9">
        <v>4.6100000000000003</v>
      </c>
      <c r="Z9">
        <v>3.83</v>
      </c>
      <c r="AA9">
        <v>3.29</v>
      </c>
      <c r="AB9">
        <v>2.78</v>
      </c>
      <c r="AC9">
        <v>2.15</v>
      </c>
      <c r="AD9">
        <v>2.02</v>
      </c>
      <c r="AE9">
        <v>1.78</v>
      </c>
      <c r="AF9">
        <v>1.73</v>
      </c>
      <c r="AG9">
        <v>1.63</v>
      </c>
      <c r="AH9">
        <v>1.58</v>
      </c>
      <c r="AI9">
        <v>1.54</v>
      </c>
      <c r="AJ9">
        <v>1.6</v>
      </c>
      <c r="AK9">
        <v>1.67</v>
      </c>
      <c r="AL9">
        <v>1.83</v>
      </c>
      <c r="AM9">
        <v>2.02</v>
      </c>
      <c r="AN9">
        <v>2.36</v>
      </c>
      <c r="AO9">
        <v>2.33</v>
      </c>
      <c r="AP9">
        <v>2.21</v>
      </c>
      <c r="AQ9">
        <v>2.2999999999999998</v>
      </c>
      <c r="AR9">
        <v>2.1</v>
      </c>
      <c r="AS9">
        <v>1.74</v>
      </c>
      <c r="AT9">
        <v>1.29</v>
      </c>
      <c r="AU9">
        <v>0.87</v>
      </c>
      <c r="AV9">
        <v>0.57999999999999996</v>
      </c>
      <c r="AW9">
        <v>0.42</v>
      </c>
      <c r="AX9">
        <v>0.43</v>
      </c>
      <c r="AY9">
        <v>0.56000000000000005</v>
      </c>
      <c r="AZ9">
        <v>0.7</v>
      </c>
      <c r="BA9">
        <v>0.76</v>
      </c>
      <c r="BB9">
        <v>0.68</v>
      </c>
      <c r="BC9">
        <v>0.48</v>
      </c>
      <c r="BD9">
        <v>0.31</v>
      </c>
      <c r="BE9">
        <v>0.2</v>
      </c>
      <c r="BF9">
        <v>0.19</v>
      </c>
      <c r="BG9">
        <v>0.23</v>
      </c>
      <c r="BH9">
        <v>0.25</v>
      </c>
      <c r="BI9">
        <v>0.24</v>
      </c>
      <c r="BJ9">
        <v>0</v>
      </c>
      <c r="BK9">
        <v>1.2</v>
      </c>
    </row>
    <row r="10" spans="1:63" x14ac:dyDescent="0.25">
      <c r="A10">
        <v>99</v>
      </c>
      <c r="B10" t="s">
        <v>170</v>
      </c>
      <c r="C10">
        <v>50.06</v>
      </c>
      <c r="D10">
        <v>34.299999999999997</v>
      </c>
      <c r="E10">
        <v>14.88</v>
      </c>
      <c r="F10" s="125">
        <v>45148.475416666668</v>
      </c>
      <c r="G10">
        <v>7.05</v>
      </c>
      <c r="H10">
        <v>0.59699999999999998</v>
      </c>
      <c r="I10">
        <v>3.89</v>
      </c>
      <c r="J10">
        <v>97.2</v>
      </c>
      <c r="K10">
        <v>0</v>
      </c>
      <c r="L10">
        <v>1.62</v>
      </c>
      <c r="M10">
        <v>6.37</v>
      </c>
      <c r="N10">
        <v>1.72</v>
      </c>
      <c r="O10">
        <v>1.61</v>
      </c>
      <c r="P10">
        <v>1.46</v>
      </c>
      <c r="Q10">
        <v>1.59</v>
      </c>
      <c r="R10">
        <v>2</v>
      </c>
      <c r="S10">
        <v>2.91</v>
      </c>
      <c r="T10">
        <v>3.85</v>
      </c>
      <c r="U10">
        <v>4.93</v>
      </c>
      <c r="V10">
        <v>5.35</v>
      </c>
      <c r="W10">
        <v>6.69</v>
      </c>
      <c r="X10">
        <v>5.26</v>
      </c>
      <c r="Y10">
        <v>4.71</v>
      </c>
      <c r="Z10">
        <v>3.91</v>
      </c>
      <c r="AA10">
        <v>3.36</v>
      </c>
      <c r="AB10">
        <v>2.83</v>
      </c>
      <c r="AC10">
        <v>2.19</v>
      </c>
      <c r="AD10">
        <v>2.0499999999999998</v>
      </c>
      <c r="AE10">
        <v>1.8</v>
      </c>
      <c r="AF10">
        <v>1.74</v>
      </c>
      <c r="AG10">
        <v>1.64</v>
      </c>
      <c r="AH10">
        <v>1.59</v>
      </c>
      <c r="AI10">
        <v>1.54</v>
      </c>
      <c r="AJ10">
        <v>1.6</v>
      </c>
      <c r="AK10">
        <v>1.66</v>
      </c>
      <c r="AL10">
        <v>1.81</v>
      </c>
      <c r="AM10">
        <v>1.99</v>
      </c>
      <c r="AN10">
        <v>2.31</v>
      </c>
      <c r="AO10">
        <v>2.27</v>
      </c>
      <c r="AP10">
        <v>2.16</v>
      </c>
      <c r="AQ10">
        <v>2.2599999999999998</v>
      </c>
      <c r="AR10">
        <v>2.08</v>
      </c>
      <c r="AS10">
        <v>1.73</v>
      </c>
      <c r="AT10">
        <v>1.27</v>
      </c>
      <c r="AU10">
        <v>0.81</v>
      </c>
      <c r="AV10">
        <v>0.48</v>
      </c>
      <c r="AW10">
        <v>0.25</v>
      </c>
      <c r="AX10">
        <v>0.21</v>
      </c>
      <c r="AY10">
        <v>0.28000000000000003</v>
      </c>
      <c r="AZ10">
        <v>0.38</v>
      </c>
      <c r="BA10">
        <v>0.43</v>
      </c>
      <c r="BB10">
        <v>0.38</v>
      </c>
      <c r="BC10">
        <v>0.26</v>
      </c>
      <c r="BD10">
        <v>0.19</v>
      </c>
      <c r="BE10">
        <v>0.2</v>
      </c>
      <c r="BF10">
        <v>0.28999999999999998</v>
      </c>
      <c r="BG10">
        <v>0.38</v>
      </c>
      <c r="BH10">
        <v>0.42</v>
      </c>
      <c r="BI10">
        <v>0.41</v>
      </c>
      <c r="BJ10">
        <v>0</v>
      </c>
      <c r="BK10">
        <v>1.23</v>
      </c>
    </row>
    <row r="11" spans="1:63" x14ac:dyDescent="0.25">
      <c r="A11">
        <v>100</v>
      </c>
      <c r="B11" t="s">
        <v>170</v>
      </c>
      <c r="C11">
        <v>51.86</v>
      </c>
      <c r="D11">
        <v>35.44</v>
      </c>
      <c r="E11">
        <v>12.7</v>
      </c>
      <c r="F11" s="125">
        <v>45148.475810185184</v>
      </c>
      <c r="G11">
        <v>7.01</v>
      </c>
      <c r="H11">
        <v>0.57199999999999995</v>
      </c>
      <c r="I11">
        <v>3.65</v>
      </c>
      <c r="J11">
        <v>76.099999999999994</v>
      </c>
      <c r="K11">
        <v>0</v>
      </c>
      <c r="L11">
        <v>1.71</v>
      </c>
      <c r="M11">
        <v>6.64</v>
      </c>
      <c r="N11">
        <v>1.79</v>
      </c>
      <c r="O11">
        <v>1.67</v>
      </c>
      <c r="P11">
        <v>1.51</v>
      </c>
      <c r="Q11">
        <v>1.64</v>
      </c>
      <c r="R11">
        <v>2.0699999999999998</v>
      </c>
      <c r="S11">
        <v>3.01</v>
      </c>
      <c r="T11">
        <v>3.98</v>
      </c>
      <c r="U11">
        <v>5.09</v>
      </c>
      <c r="V11">
        <v>5.53</v>
      </c>
      <c r="W11">
        <v>6.91</v>
      </c>
      <c r="X11">
        <v>5.44</v>
      </c>
      <c r="Y11">
        <v>4.87</v>
      </c>
      <c r="Z11">
        <v>4.04</v>
      </c>
      <c r="AA11">
        <v>3.47</v>
      </c>
      <c r="AB11">
        <v>2.92</v>
      </c>
      <c r="AC11">
        <v>2.25</v>
      </c>
      <c r="AD11">
        <v>2.1</v>
      </c>
      <c r="AE11">
        <v>1.84</v>
      </c>
      <c r="AF11">
        <v>1.78</v>
      </c>
      <c r="AG11">
        <v>1.67</v>
      </c>
      <c r="AH11">
        <v>1.62</v>
      </c>
      <c r="AI11">
        <v>1.57</v>
      </c>
      <c r="AJ11">
        <v>1.64</v>
      </c>
      <c r="AK11">
        <v>1.72</v>
      </c>
      <c r="AL11">
        <v>1.88</v>
      </c>
      <c r="AM11">
        <v>2.08</v>
      </c>
      <c r="AN11">
        <v>2.44</v>
      </c>
      <c r="AO11">
        <v>2.42</v>
      </c>
      <c r="AP11">
        <v>2.2999999999999998</v>
      </c>
      <c r="AQ11">
        <v>2.4</v>
      </c>
      <c r="AR11">
        <v>2.21</v>
      </c>
      <c r="AS11">
        <v>1.83</v>
      </c>
      <c r="AT11">
        <v>1.36</v>
      </c>
      <c r="AU11">
        <v>0.91</v>
      </c>
      <c r="AV11">
        <v>0.57999999999999996</v>
      </c>
      <c r="AW11">
        <v>0.34</v>
      </c>
      <c r="AX11">
        <v>0.24</v>
      </c>
      <c r="AY11">
        <v>0.2</v>
      </c>
      <c r="AZ11">
        <v>0.17</v>
      </c>
      <c r="BA11">
        <v>0.14000000000000001</v>
      </c>
      <c r="BB11">
        <v>0.02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1.24</v>
      </c>
    </row>
    <row r="12" spans="1:63" x14ac:dyDescent="0.25">
      <c r="A12">
        <v>101</v>
      </c>
      <c r="B12" t="s">
        <v>170</v>
      </c>
      <c r="C12">
        <v>52.46</v>
      </c>
      <c r="D12">
        <v>35.42</v>
      </c>
      <c r="E12">
        <v>12.12</v>
      </c>
      <c r="F12" s="125">
        <v>45148.476203703707</v>
      </c>
      <c r="G12">
        <v>6.98</v>
      </c>
      <c r="H12">
        <v>0.56100000000000005</v>
      </c>
      <c r="I12">
        <v>3.57</v>
      </c>
      <c r="J12">
        <v>73.5</v>
      </c>
      <c r="K12">
        <v>0</v>
      </c>
      <c r="L12">
        <v>1.77</v>
      </c>
      <c r="M12">
        <v>6.76</v>
      </c>
      <c r="N12">
        <v>1.81</v>
      </c>
      <c r="O12">
        <v>1.69</v>
      </c>
      <c r="P12">
        <v>1.53</v>
      </c>
      <c r="Q12">
        <v>1.66</v>
      </c>
      <c r="R12">
        <v>2.09</v>
      </c>
      <c r="S12">
        <v>3.03</v>
      </c>
      <c r="T12">
        <v>4.0199999999999996</v>
      </c>
      <c r="U12">
        <v>5.14</v>
      </c>
      <c r="V12">
        <v>5.58</v>
      </c>
      <c r="W12">
        <v>6.98</v>
      </c>
      <c r="X12">
        <v>5.49</v>
      </c>
      <c r="Y12">
        <v>4.91</v>
      </c>
      <c r="Z12">
        <v>4.08</v>
      </c>
      <c r="AA12">
        <v>3.5</v>
      </c>
      <c r="AB12">
        <v>2.94</v>
      </c>
      <c r="AC12">
        <v>2.2599999999999998</v>
      </c>
      <c r="AD12">
        <v>2.1</v>
      </c>
      <c r="AE12">
        <v>1.85</v>
      </c>
      <c r="AF12">
        <v>1.78</v>
      </c>
      <c r="AG12">
        <v>1.67</v>
      </c>
      <c r="AH12">
        <v>1.61</v>
      </c>
      <c r="AI12">
        <v>1.58</v>
      </c>
      <c r="AJ12">
        <v>1.65</v>
      </c>
      <c r="AK12">
        <v>1.73</v>
      </c>
      <c r="AL12">
        <v>1.89</v>
      </c>
      <c r="AM12">
        <v>2.0699999999999998</v>
      </c>
      <c r="AN12">
        <v>2.39</v>
      </c>
      <c r="AO12">
        <v>2.33</v>
      </c>
      <c r="AP12">
        <v>2.21</v>
      </c>
      <c r="AQ12">
        <v>2.3199999999999998</v>
      </c>
      <c r="AR12">
        <v>2.16</v>
      </c>
      <c r="AS12">
        <v>1.82</v>
      </c>
      <c r="AT12">
        <v>1.38</v>
      </c>
      <c r="AU12">
        <v>0.92</v>
      </c>
      <c r="AV12">
        <v>0.56000000000000005</v>
      </c>
      <c r="AW12">
        <v>0.28000000000000003</v>
      </c>
      <c r="AX12">
        <v>0.14000000000000001</v>
      </c>
      <c r="AY12">
        <v>0.1</v>
      </c>
      <c r="AZ12">
        <v>0.11</v>
      </c>
      <c r="BA12">
        <v>0.1</v>
      </c>
      <c r="BB12">
        <v>0.02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1.24</v>
      </c>
    </row>
    <row r="13" spans="1:63" x14ac:dyDescent="0.25">
      <c r="A13">
        <v>102</v>
      </c>
      <c r="B13" t="s">
        <v>195</v>
      </c>
      <c r="C13">
        <v>50.77</v>
      </c>
      <c r="D13">
        <v>34.94</v>
      </c>
      <c r="E13">
        <v>14.06</v>
      </c>
      <c r="F13" s="125">
        <v>45148.474629629629</v>
      </c>
      <c r="G13">
        <v>7.05</v>
      </c>
      <c r="H13">
        <v>0.58899999999999997</v>
      </c>
      <c r="I13">
        <v>3.79</v>
      </c>
      <c r="J13">
        <v>86.4</v>
      </c>
      <c r="K13">
        <v>0</v>
      </c>
      <c r="L13">
        <v>1.64</v>
      </c>
      <c r="M13">
        <v>6.46</v>
      </c>
      <c r="N13">
        <v>1.74</v>
      </c>
      <c r="O13">
        <v>1.63</v>
      </c>
      <c r="P13">
        <v>1.48</v>
      </c>
      <c r="Q13">
        <v>1.61</v>
      </c>
      <c r="R13">
        <v>2.0299999999999998</v>
      </c>
      <c r="S13">
        <v>2.95</v>
      </c>
      <c r="T13">
        <v>3.91</v>
      </c>
      <c r="U13">
        <v>5</v>
      </c>
      <c r="V13">
        <v>5.43</v>
      </c>
      <c r="W13">
        <v>6.79</v>
      </c>
      <c r="X13">
        <v>5.34</v>
      </c>
      <c r="Y13">
        <v>4.78</v>
      </c>
      <c r="Z13">
        <v>3.97</v>
      </c>
      <c r="AA13">
        <v>3.41</v>
      </c>
      <c r="AB13">
        <v>2.87</v>
      </c>
      <c r="AC13">
        <v>2.2200000000000002</v>
      </c>
      <c r="AD13">
        <v>2.08</v>
      </c>
      <c r="AE13">
        <v>1.83</v>
      </c>
      <c r="AF13">
        <v>1.77</v>
      </c>
      <c r="AG13">
        <v>1.67</v>
      </c>
      <c r="AH13">
        <v>1.62</v>
      </c>
      <c r="AI13">
        <v>1.57</v>
      </c>
      <c r="AJ13">
        <v>1.64</v>
      </c>
      <c r="AK13">
        <v>1.71</v>
      </c>
      <c r="AL13">
        <v>1.86</v>
      </c>
      <c r="AM13">
        <v>2.04</v>
      </c>
      <c r="AN13">
        <v>2.36</v>
      </c>
      <c r="AO13">
        <v>2.33</v>
      </c>
      <c r="AP13">
        <v>2.21</v>
      </c>
      <c r="AQ13">
        <v>2.31</v>
      </c>
      <c r="AR13">
        <v>2.14</v>
      </c>
      <c r="AS13">
        <v>1.8</v>
      </c>
      <c r="AT13">
        <v>1.36</v>
      </c>
      <c r="AU13">
        <v>0.93</v>
      </c>
      <c r="AV13">
        <v>0.6</v>
      </c>
      <c r="AW13">
        <v>0.37</v>
      </c>
      <c r="AX13">
        <v>0.28000000000000003</v>
      </c>
      <c r="AY13">
        <v>0.28999999999999998</v>
      </c>
      <c r="AZ13">
        <v>0.33</v>
      </c>
      <c r="BA13">
        <v>0.34</v>
      </c>
      <c r="BB13">
        <v>0.26</v>
      </c>
      <c r="BC13">
        <v>0.17</v>
      </c>
      <c r="BD13">
        <v>0.1</v>
      </c>
      <c r="BE13">
        <v>0.08</v>
      </c>
      <c r="BF13">
        <v>0.1</v>
      </c>
      <c r="BG13">
        <v>0.12</v>
      </c>
      <c r="BH13">
        <v>0.13</v>
      </c>
      <c r="BI13">
        <v>0.13</v>
      </c>
      <c r="BJ13">
        <v>0</v>
      </c>
      <c r="BK13">
        <v>1.22</v>
      </c>
    </row>
    <row r="14" spans="1:63" x14ac:dyDescent="0.25">
      <c r="A14">
        <v>103</v>
      </c>
      <c r="B14" t="s">
        <v>172</v>
      </c>
      <c r="C14">
        <v>62.34</v>
      </c>
      <c r="D14">
        <v>27.72</v>
      </c>
      <c r="E14">
        <v>9.4600000000000009</v>
      </c>
      <c r="F14" s="125">
        <v>45148.482268518521</v>
      </c>
      <c r="G14">
        <v>8.49</v>
      </c>
      <c r="H14">
        <v>0.372</v>
      </c>
      <c r="I14">
        <v>2.7</v>
      </c>
      <c r="J14">
        <v>62.1</v>
      </c>
      <c r="K14">
        <v>0.41</v>
      </c>
      <c r="L14">
        <v>4.16</v>
      </c>
      <c r="M14">
        <v>9.23</v>
      </c>
      <c r="N14">
        <v>2.17</v>
      </c>
      <c r="O14">
        <v>1.98</v>
      </c>
      <c r="P14">
        <v>1.79</v>
      </c>
      <c r="Q14">
        <v>1.93</v>
      </c>
      <c r="R14">
        <v>2.4</v>
      </c>
      <c r="S14">
        <v>3.43</v>
      </c>
      <c r="T14">
        <v>4.49</v>
      </c>
      <c r="U14">
        <v>5.68</v>
      </c>
      <c r="V14">
        <v>6.11</v>
      </c>
      <c r="W14">
        <v>7.56</v>
      </c>
      <c r="X14">
        <v>5.85</v>
      </c>
      <c r="Y14">
        <v>5.15</v>
      </c>
      <c r="Z14">
        <v>4.2</v>
      </c>
      <c r="AA14">
        <v>3.52</v>
      </c>
      <c r="AB14">
        <v>2.91</v>
      </c>
      <c r="AC14">
        <v>2.21</v>
      </c>
      <c r="AD14">
        <v>2.06</v>
      </c>
      <c r="AE14">
        <v>1.79</v>
      </c>
      <c r="AF14">
        <v>1.69</v>
      </c>
      <c r="AG14">
        <v>1.51</v>
      </c>
      <c r="AH14">
        <v>1.35</v>
      </c>
      <c r="AI14">
        <v>1.1499999999999999</v>
      </c>
      <c r="AJ14">
        <v>1.03</v>
      </c>
      <c r="AK14">
        <v>0.92</v>
      </c>
      <c r="AL14">
        <v>0.85</v>
      </c>
      <c r="AM14">
        <v>0.83</v>
      </c>
      <c r="AN14">
        <v>0.88</v>
      </c>
      <c r="AO14">
        <v>0.83</v>
      </c>
      <c r="AP14">
        <v>0.79</v>
      </c>
      <c r="AQ14">
        <v>0.86</v>
      </c>
      <c r="AR14">
        <v>0.86</v>
      </c>
      <c r="AS14">
        <v>0.8</v>
      </c>
      <c r="AT14">
        <v>0.69</v>
      </c>
      <c r="AU14">
        <v>0.54</v>
      </c>
      <c r="AV14">
        <v>0.39</v>
      </c>
      <c r="AW14">
        <v>0.25</v>
      </c>
      <c r="AX14">
        <v>0.17</v>
      </c>
      <c r="AY14">
        <v>0.15</v>
      </c>
      <c r="AZ14">
        <v>0.22</v>
      </c>
      <c r="BA14">
        <v>0.31</v>
      </c>
      <c r="BB14">
        <v>0.41</v>
      </c>
      <c r="BC14">
        <v>0.46</v>
      </c>
      <c r="BD14">
        <v>0.48</v>
      </c>
      <c r="BE14">
        <v>0.49</v>
      </c>
      <c r="BF14">
        <v>0.47</v>
      </c>
      <c r="BG14">
        <v>0.43</v>
      </c>
      <c r="BH14">
        <v>0.37</v>
      </c>
      <c r="BI14">
        <v>0.32</v>
      </c>
      <c r="BJ14">
        <v>0</v>
      </c>
      <c r="BK14">
        <v>1.58</v>
      </c>
    </row>
    <row r="15" spans="1:63" x14ac:dyDescent="0.25">
      <c r="A15">
        <v>104</v>
      </c>
      <c r="B15" t="s">
        <v>172</v>
      </c>
      <c r="C15">
        <v>64.48</v>
      </c>
      <c r="D15">
        <v>28.25</v>
      </c>
      <c r="E15">
        <v>7.27</v>
      </c>
      <c r="F15" s="125">
        <v>45148.482662037037</v>
      </c>
      <c r="G15">
        <v>8.48</v>
      </c>
      <c r="H15">
        <v>0.36199999999999999</v>
      </c>
      <c r="I15">
        <v>2.59</v>
      </c>
      <c r="J15">
        <v>36.4</v>
      </c>
      <c r="K15">
        <v>0.44</v>
      </c>
      <c r="L15">
        <v>4.34</v>
      </c>
      <c r="M15">
        <v>9.5500000000000007</v>
      </c>
      <c r="N15">
        <v>2.2400000000000002</v>
      </c>
      <c r="O15">
        <v>2.0499999999999998</v>
      </c>
      <c r="P15">
        <v>1.85</v>
      </c>
      <c r="Q15">
        <v>2</v>
      </c>
      <c r="R15">
        <v>2.48</v>
      </c>
      <c r="S15">
        <v>3.54</v>
      </c>
      <c r="T15">
        <v>4.6399999999999997</v>
      </c>
      <c r="U15">
        <v>5.87</v>
      </c>
      <c r="V15">
        <v>6.32</v>
      </c>
      <c r="W15">
        <v>7.81</v>
      </c>
      <c r="X15">
        <v>6.05</v>
      </c>
      <c r="Y15">
        <v>5.32</v>
      </c>
      <c r="Z15">
        <v>4.33</v>
      </c>
      <c r="AA15">
        <v>3.61</v>
      </c>
      <c r="AB15">
        <v>2.97</v>
      </c>
      <c r="AC15">
        <v>2.2400000000000002</v>
      </c>
      <c r="AD15">
        <v>2.0699999999999998</v>
      </c>
      <c r="AE15">
        <v>1.79</v>
      </c>
      <c r="AF15">
        <v>1.68</v>
      </c>
      <c r="AG15">
        <v>1.51</v>
      </c>
      <c r="AH15">
        <v>1.35</v>
      </c>
      <c r="AI15">
        <v>1.1599999999999999</v>
      </c>
      <c r="AJ15">
        <v>1.06</v>
      </c>
      <c r="AK15">
        <v>0.95</v>
      </c>
      <c r="AL15">
        <v>0.88</v>
      </c>
      <c r="AM15">
        <v>0.86</v>
      </c>
      <c r="AN15">
        <v>0.91</v>
      </c>
      <c r="AO15">
        <v>0.86</v>
      </c>
      <c r="AP15">
        <v>0.83</v>
      </c>
      <c r="AQ15">
        <v>0.93</v>
      </c>
      <c r="AR15">
        <v>0.95</v>
      </c>
      <c r="AS15">
        <v>0.9</v>
      </c>
      <c r="AT15">
        <v>0.79</v>
      </c>
      <c r="AU15">
        <v>0.61</v>
      </c>
      <c r="AV15">
        <v>0.44</v>
      </c>
      <c r="AW15">
        <v>0.26</v>
      </c>
      <c r="AX15">
        <v>0.16</v>
      </c>
      <c r="AY15">
        <v>0.14000000000000001</v>
      </c>
      <c r="AZ15">
        <v>0.18</v>
      </c>
      <c r="BA15">
        <v>0.25</v>
      </c>
      <c r="BB15">
        <v>0.27</v>
      </c>
      <c r="BC15">
        <v>0.23</v>
      </c>
      <c r="BD15">
        <v>0.17</v>
      </c>
      <c r="BE15">
        <v>0.12</v>
      </c>
      <c r="BF15">
        <v>0.05</v>
      </c>
      <c r="BG15">
        <v>0</v>
      </c>
      <c r="BH15">
        <v>0</v>
      </c>
      <c r="BI15">
        <v>0</v>
      </c>
      <c r="BJ15">
        <v>0</v>
      </c>
      <c r="BK15">
        <v>1.52</v>
      </c>
    </row>
    <row r="16" spans="1:63" x14ac:dyDescent="0.25">
      <c r="A16">
        <v>105</v>
      </c>
      <c r="B16" t="s">
        <v>172</v>
      </c>
      <c r="C16">
        <v>66.16</v>
      </c>
      <c r="D16">
        <v>28.38</v>
      </c>
      <c r="E16">
        <v>5.46</v>
      </c>
      <c r="F16" s="125">
        <v>45148.483055555553</v>
      </c>
      <c r="G16">
        <v>8.4600000000000009</v>
      </c>
      <c r="H16">
        <v>0.35399999999999998</v>
      </c>
      <c r="I16">
        <v>2.5099999999999998</v>
      </c>
      <c r="J16">
        <v>25</v>
      </c>
      <c r="K16">
        <v>0.45</v>
      </c>
      <c r="L16">
        <v>4.47</v>
      </c>
      <c r="M16">
        <v>9.81</v>
      </c>
      <c r="N16">
        <v>2.29</v>
      </c>
      <c r="O16">
        <v>2.1</v>
      </c>
      <c r="P16">
        <v>1.89</v>
      </c>
      <c r="Q16">
        <v>2.0499999999999998</v>
      </c>
      <c r="R16">
        <v>2.54</v>
      </c>
      <c r="S16">
        <v>3.64</v>
      </c>
      <c r="T16">
        <v>4.76</v>
      </c>
      <c r="U16">
        <v>6.02</v>
      </c>
      <c r="V16">
        <v>6.48</v>
      </c>
      <c r="W16">
        <v>8.01</v>
      </c>
      <c r="X16">
        <v>6.2</v>
      </c>
      <c r="Y16">
        <v>5.45</v>
      </c>
      <c r="Z16">
        <v>4.42</v>
      </c>
      <c r="AA16">
        <v>3.68</v>
      </c>
      <c r="AB16">
        <v>3.01</v>
      </c>
      <c r="AC16">
        <v>2.27</v>
      </c>
      <c r="AD16">
        <v>2.1</v>
      </c>
      <c r="AE16">
        <v>1.82</v>
      </c>
      <c r="AF16">
        <v>1.72</v>
      </c>
      <c r="AG16">
        <v>1.53</v>
      </c>
      <c r="AH16">
        <v>1.37</v>
      </c>
      <c r="AI16">
        <v>1.1599999999999999</v>
      </c>
      <c r="AJ16">
        <v>1.04</v>
      </c>
      <c r="AK16">
        <v>0.91</v>
      </c>
      <c r="AL16">
        <v>0.83</v>
      </c>
      <c r="AM16">
        <v>0.81</v>
      </c>
      <c r="AN16">
        <v>0.87</v>
      </c>
      <c r="AO16">
        <v>0.84</v>
      </c>
      <c r="AP16">
        <v>0.82</v>
      </c>
      <c r="AQ16">
        <v>0.92</v>
      </c>
      <c r="AR16">
        <v>0.94</v>
      </c>
      <c r="AS16">
        <v>0.88</v>
      </c>
      <c r="AT16">
        <v>0.75</v>
      </c>
      <c r="AU16">
        <v>0.56000000000000005</v>
      </c>
      <c r="AV16">
        <v>0.37</v>
      </c>
      <c r="AW16">
        <v>0.17</v>
      </c>
      <c r="AX16">
        <v>0.04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1.61</v>
      </c>
    </row>
    <row r="17" spans="1:63" x14ac:dyDescent="0.25">
      <c r="A17">
        <v>106</v>
      </c>
      <c r="B17" t="s">
        <v>172</v>
      </c>
      <c r="C17">
        <v>66.13</v>
      </c>
      <c r="D17">
        <v>28.09</v>
      </c>
      <c r="E17">
        <v>5.78</v>
      </c>
      <c r="F17" s="125">
        <v>45148.483437499999</v>
      </c>
      <c r="G17">
        <v>8.44</v>
      </c>
      <c r="H17">
        <v>0.35399999999999998</v>
      </c>
      <c r="I17">
        <v>2.5099999999999998</v>
      </c>
      <c r="J17">
        <v>26.2</v>
      </c>
      <c r="K17">
        <v>0.46</v>
      </c>
      <c r="L17">
        <v>4.4800000000000004</v>
      </c>
      <c r="M17">
        <v>9.8000000000000007</v>
      </c>
      <c r="N17">
        <v>2.29</v>
      </c>
      <c r="O17">
        <v>2.1</v>
      </c>
      <c r="P17">
        <v>1.89</v>
      </c>
      <c r="Q17">
        <v>2.0499999999999998</v>
      </c>
      <c r="R17">
        <v>2.54</v>
      </c>
      <c r="S17">
        <v>3.64</v>
      </c>
      <c r="T17">
        <v>4.76</v>
      </c>
      <c r="U17">
        <v>6.02</v>
      </c>
      <c r="V17">
        <v>6.48</v>
      </c>
      <c r="W17">
        <v>8.01</v>
      </c>
      <c r="X17">
        <v>6.19</v>
      </c>
      <c r="Y17">
        <v>5.44</v>
      </c>
      <c r="Z17">
        <v>4.41</v>
      </c>
      <c r="AA17">
        <v>3.66</v>
      </c>
      <c r="AB17">
        <v>3</v>
      </c>
      <c r="AC17">
        <v>2.2599999999999998</v>
      </c>
      <c r="AD17">
        <v>2.0699999999999998</v>
      </c>
      <c r="AE17">
        <v>1.8</v>
      </c>
      <c r="AF17">
        <v>1.69</v>
      </c>
      <c r="AG17">
        <v>1.51</v>
      </c>
      <c r="AH17">
        <v>1.35</v>
      </c>
      <c r="AI17">
        <v>1.1399999999999999</v>
      </c>
      <c r="AJ17">
        <v>1.02</v>
      </c>
      <c r="AK17">
        <v>0.89</v>
      </c>
      <c r="AL17">
        <v>0.81</v>
      </c>
      <c r="AM17">
        <v>0.79</v>
      </c>
      <c r="AN17">
        <v>0.86</v>
      </c>
      <c r="AO17">
        <v>0.85</v>
      </c>
      <c r="AP17">
        <v>0.85</v>
      </c>
      <c r="AQ17">
        <v>0.97</v>
      </c>
      <c r="AR17">
        <v>1</v>
      </c>
      <c r="AS17">
        <v>0.93</v>
      </c>
      <c r="AT17">
        <v>0.79</v>
      </c>
      <c r="AU17">
        <v>0.59</v>
      </c>
      <c r="AV17">
        <v>0.39</v>
      </c>
      <c r="AW17">
        <v>0.2</v>
      </c>
      <c r="AX17">
        <v>0.06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1.56</v>
      </c>
    </row>
    <row r="18" spans="1:63" x14ac:dyDescent="0.25">
      <c r="A18">
        <v>107</v>
      </c>
      <c r="B18" t="s">
        <v>172</v>
      </c>
      <c r="C18">
        <v>66.84</v>
      </c>
      <c r="D18">
        <v>28.15</v>
      </c>
      <c r="E18">
        <v>5</v>
      </c>
      <c r="F18" s="125">
        <v>45148.483831018515</v>
      </c>
      <c r="G18">
        <v>8.43</v>
      </c>
      <c r="H18">
        <v>0.35099999999999998</v>
      </c>
      <c r="I18">
        <v>2.4700000000000002</v>
      </c>
      <c r="J18">
        <v>22.8</v>
      </c>
      <c r="K18">
        <v>0.46</v>
      </c>
      <c r="L18">
        <v>4.53</v>
      </c>
      <c r="M18">
        <v>9.91</v>
      </c>
      <c r="N18">
        <v>2.31</v>
      </c>
      <c r="O18">
        <v>2.12</v>
      </c>
      <c r="P18">
        <v>1.91</v>
      </c>
      <c r="Q18">
        <v>2.0699999999999998</v>
      </c>
      <c r="R18">
        <v>2.57</v>
      </c>
      <c r="S18">
        <v>3.68</v>
      </c>
      <c r="T18">
        <v>4.8099999999999996</v>
      </c>
      <c r="U18">
        <v>6.09</v>
      </c>
      <c r="V18">
        <v>6.55</v>
      </c>
      <c r="W18">
        <v>8.09</v>
      </c>
      <c r="X18">
        <v>6.25</v>
      </c>
      <c r="Y18">
        <v>5.49</v>
      </c>
      <c r="Z18">
        <v>4.4400000000000004</v>
      </c>
      <c r="AA18">
        <v>3.69</v>
      </c>
      <c r="AB18">
        <v>3.01</v>
      </c>
      <c r="AC18">
        <v>2.2599999999999998</v>
      </c>
      <c r="AD18">
        <v>2.0699999999999998</v>
      </c>
      <c r="AE18">
        <v>1.8</v>
      </c>
      <c r="AF18">
        <v>1.69</v>
      </c>
      <c r="AG18">
        <v>1.51</v>
      </c>
      <c r="AH18">
        <v>1.35</v>
      </c>
      <c r="AI18">
        <v>1.1399999999999999</v>
      </c>
      <c r="AJ18">
        <v>1.02</v>
      </c>
      <c r="AK18">
        <v>0.9</v>
      </c>
      <c r="AL18">
        <v>0.81</v>
      </c>
      <c r="AM18">
        <v>0.78</v>
      </c>
      <c r="AN18">
        <v>0.85</v>
      </c>
      <c r="AO18">
        <v>0.83</v>
      </c>
      <c r="AP18">
        <v>0.82</v>
      </c>
      <c r="AQ18">
        <v>0.93</v>
      </c>
      <c r="AR18">
        <v>0.94</v>
      </c>
      <c r="AS18">
        <v>0.85</v>
      </c>
      <c r="AT18">
        <v>0.67</v>
      </c>
      <c r="AU18">
        <v>0.45</v>
      </c>
      <c r="AV18">
        <v>0.26</v>
      </c>
      <c r="AW18">
        <v>0.08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1.67</v>
      </c>
    </row>
    <row r="19" spans="1:63" x14ac:dyDescent="0.25">
      <c r="A19">
        <v>108</v>
      </c>
      <c r="B19" t="s">
        <v>196</v>
      </c>
      <c r="C19">
        <v>65.19</v>
      </c>
      <c r="D19">
        <v>28.12</v>
      </c>
      <c r="E19">
        <v>6.59</v>
      </c>
      <c r="F19" s="125">
        <v>45148.482268518521</v>
      </c>
      <c r="G19">
        <v>8.4600000000000009</v>
      </c>
      <c r="H19">
        <v>0.35799999999999998</v>
      </c>
      <c r="I19">
        <v>2.5499999999999998</v>
      </c>
      <c r="J19">
        <v>31.5</v>
      </c>
      <c r="K19">
        <v>0.45</v>
      </c>
      <c r="L19">
        <v>4.4000000000000004</v>
      </c>
      <c r="M19">
        <v>9.66</v>
      </c>
      <c r="N19">
        <v>2.2599999999999998</v>
      </c>
      <c r="O19">
        <v>2.0699999999999998</v>
      </c>
      <c r="P19">
        <v>1.86</v>
      </c>
      <c r="Q19">
        <v>2.02</v>
      </c>
      <c r="R19">
        <v>2.5099999999999998</v>
      </c>
      <c r="S19">
        <v>3.58</v>
      </c>
      <c r="T19">
        <v>4.6900000000000004</v>
      </c>
      <c r="U19">
        <v>5.93</v>
      </c>
      <c r="V19">
        <v>6.39</v>
      </c>
      <c r="W19">
        <v>7.9</v>
      </c>
      <c r="X19">
        <v>6.11</v>
      </c>
      <c r="Y19">
        <v>5.37</v>
      </c>
      <c r="Z19">
        <v>4.3600000000000003</v>
      </c>
      <c r="AA19">
        <v>3.63</v>
      </c>
      <c r="AB19">
        <v>2.98</v>
      </c>
      <c r="AC19">
        <v>2.25</v>
      </c>
      <c r="AD19">
        <v>2.0699999999999998</v>
      </c>
      <c r="AE19">
        <v>1.8</v>
      </c>
      <c r="AF19">
        <v>1.69</v>
      </c>
      <c r="AG19">
        <v>1.51</v>
      </c>
      <c r="AH19">
        <v>1.36</v>
      </c>
      <c r="AI19">
        <v>1.1499999999999999</v>
      </c>
      <c r="AJ19">
        <v>1.03</v>
      </c>
      <c r="AK19">
        <v>0.92</v>
      </c>
      <c r="AL19">
        <v>0.84</v>
      </c>
      <c r="AM19">
        <v>0.81</v>
      </c>
      <c r="AN19">
        <v>0.87</v>
      </c>
      <c r="AO19">
        <v>0.84</v>
      </c>
      <c r="AP19">
        <v>0.82</v>
      </c>
      <c r="AQ19">
        <v>0.92</v>
      </c>
      <c r="AR19">
        <v>0.94</v>
      </c>
      <c r="AS19">
        <v>0.87</v>
      </c>
      <c r="AT19">
        <v>0.74</v>
      </c>
      <c r="AU19">
        <v>0.55000000000000004</v>
      </c>
      <c r="AV19">
        <v>0.37</v>
      </c>
      <c r="AW19">
        <v>0.19</v>
      </c>
      <c r="AX19">
        <v>0.09</v>
      </c>
      <c r="AY19">
        <v>0.06</v>
      </c>
      <c r="AZ19">
        <v>0.08</v>
      </c>
      <c r="BA19">
        <v>0.11</v>
      </c>
      <c r="BB19">
        <v>0.13</v>
      </c>
      <c r="BC19">
        <v>0.14000000000000001</v>
      </c>
      <c r="BD19">
        <v>0.13</v>
      </c>
      <c r="BE19">
        <v>0.12</v>
      </c>
      <c r="BF19">
        <v>0.1</v>
      </c>
      <c r="BG19">
        <v>0.09</v>
      </c>
      <c r="BH19">
        <v>7.0000000000000007E-2</v>
      </c>
      <c r="BI19">
        <v>0.06</v>
      </c>
      <c r="BJ19">
        <v>0</v>
      </c>
      <c r="BK19">
        <v>1.59</v>
      </c>
    </row>
    <row r="20" spans="1:63" x14ac:dyDescent="0.25">
      <c r="A20">
        <v>109</v>
      </c>
      <c r="B20" t="s">
        <v>173</v>
      </c>
      <c r="C20">
        <v>54.81</v>
      </c>
      <c r="D20">
        <v>30.8</v>
      </c>
      <c r="E20">
        <v>14.39</v>
      </c>
      <c r="F20" s="125">
        <v>45148.491550925923</v>
      </c>
      <c r="G20">
        <v>17.670000000000002</v>
      </c>
      <c r="H20">
        <v>0.34100000000000003</v>
      </c>
      <c r="I20">
        <v>3.29</v>
      </c>
      <c r="J20">
        <v>106</v>
      </c>
      <c r="K20">
        <v>1.44</v>
      </c>
      <c r="L20">
        <v>4.97</v>
      </c>
      <c r="M20">
        <v>7.18</v>
      </c>
      <c r="N20">
        <v>1.48</v>
      </c>
      <c r="O20">
        <v>1.38</v>
      </c>
      <c r="P20">
        <v>1.34</v>
      </c>
      <c r="Q20">
        <v>1.59</v>
      </c>
      <c r="R20">
        <v>2.09</v>
      </c>
      <c r="S20">
        <v>3</v>
      </c>
      <c r="T20">
        <v>3.88</v>
      </c>
      <c r="U20">
        <v>4.87</v>
      </c>
      <c r="V20">
        <v>5.22</v>
      </c>
      <c r="W20">
        <v>6.5</v>
      </c>
      <c r="X20">
        <v>5.16</v>
      </c>
      <c r="Y20">
        <v>4.7</v>
      </c>
      <c r="Z20">
        <v>4.03</v>
      </c>
      <c r="AA20">
        <v>3.63</v>
      </c>
      <c r="AB20">
        <v>3.2</v>
      </c>
      <c r="AC20">
        <v>2.56</v>
      </c>
      <c r="AD20">
        <v>2.41</v>
      </c>
      <c r="AE20">
        <v>2.0699999999999998</v>
      </c>
      <c r="AF20">
        <v>1.88</v>
      </c>
      <c r="AG20">
        <v>1.6</v>
      </c>
      <c r="AH20">
        <v>1.36</v>
      </c>
      <c r="AI20">
        <v>1.1200000000000001</v>
      </c>
      <c r="AJ20">
        <v>1.02</v>
      </c>
      <c r="AK20">
        <v>0.98</v>
      </c>
      <c r="AL20">
        <v>1.03</v>
      </c>
      <c r="AM20">
        <v>1.1499999999999999</v>
      </c>
      <c r="AN20">
        <v>1.37</v>
      </c>
      <c r="AO20">
        <v>1.39</v>
      </c>
      <c r="AP20">
        <v>1.36</v>
      </c>
      <c r="AQ20">
        <v>1.48</v>
      </c>
      <c r="AR20">
        <v>1.47</v>
      </c>
      <c r="AS20">
        <v>1.36</v>
      </c>
      <c r="AT20">
        <v>1.23</v>
      </c>
      <c r="AU20">
        <v>1.07</v>
      </c>
      <c r="AV20">
        <v>0.95</v>
      </c>
      <c r="AW20">
        <v>0.89</v>
      </c>
      <c r="AX20">
        <v>0.85</v>
      </c>
      <c r="AY20">
        <v>0.87</v>
      </c>
      <c r="AZ20">
        <v>0.83</v>
      </c>
      <c r="BA20">
        <v>0.78</v>
      </c>
      <c r="BB20">
        <v>0.62</v>
      </c>
      <c r="BC20">
        <v>0.4</v>
      </c>
      <c r="BD20">
        <v>0.2</v>
      </c>
      <c r="BE20">
        <v>0.02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1.18</v>
      </c>
    </row>
    <row r="21" spans="1:63" x14ac:dyDescent="0.25">
      <c r="A21">
        <v>110</v>
      </c>
      <c r="B21" t="s">
        <v>173</v>
      </c>
      <c r="C21">
        <v>55.26</v>
      </c>
      <c r="D21">
        <v>31.08</v>
      </c>
      <c r="E21">
        <v>13.65</v>
      </c>
      <c r="F21" s="125">
        <v>45148.491944444446</v>
      </c>
      <c r="G21">
        <v>17.5</v>
      </c>
      <c r="H21">
        <v>0.33300000000000002</v>
      </c>
      <c r="I21">
        <v>3.24</v>
      </c>
      <c r="J21">
        <v>96.1</v>
      </c>
      <c r="K21">
        <v>1.51</v>
      </c>
      <c r="L21">
        <v>5.1100000000000003</v>
      </c>
      <c r="M21">
        <v>7.3</v>
      </c>
      <c r="N21">
        <v>1.5</v>
      </c>
      <c r="O21">
        <v>1.39</v>
      </c>
      <c r="P21">
        <v>1.35</v>
      </c>
      <c r="Q21">
        <v>1.6</v>
      </c>
      <c r="R21">
        <v>2.09</v>
      </c>
      <c r="S21">
        <v>3</v>
      </c>
      <c r="T21">
        <v>3.89</v>
      </c>
      <c r="U21">
        <v>4.88</v>
      </c>
      <c r="V21">
        <v>5.24</v>
      </c>
      <c r="W21">
        <v>6.52</v>
      </c>
      <c r="X21">
        <v>5.17</v>
      </c>
      <c r="Y21">
        <v>4.72</v>
      </c>
      <c r="Z21">
        <v>4.05</v>
      </c>
      <c r="AA21">
        <v>3.65</v>
      </c>
      <c r="AB21">
        <v>3.21</v>
      </c>
      <c r="AC21">
        <v>2.57</v>
      </c>
      <c r="AD21">
        <v>2.41</v>
      </c>
      <c r="AE21">
        <v>2.06</v>
      </c>
      <c r="AF21">
        <v>1.86</v>
      </c>
      <c r="AG21">
        <v>1.58</v>
      </c>
      <c r="AH21">
        <v>1.35</v>
      </c>
      <c r="AI21">
        <v>1.1200000000000001</v>
      </c>
      <c r="AJ21">
        <v>1.04</v>
      </c>
      <c r="AK21">
        <v>1.01</v>
      </c>
      <c r="AL21">
        <v>1.08</v>
      </c>
      <c r="AM21">
        <v>1.21</v>
      </c>
      <c r="AN21">
        <v>1.43</v>
      </c>
      <c r="AO21">
        <v>1.44</v>
      </c>
      <c r="AP21">
        <v>1.39</v>
      </c>
      <c r="AQ21">
        <v>1.51</v>
      </c>
      <c r="AR21">
        <v>1.49</v>
      </c>
      <c r="AS21">
        <v>1.4</v>
      </c>
      <c r="AT21">
        <v>1.31</v>
      </c>
      <c r="AU21">
        <v>1.2</v>
      </c>
      <c r="AV21">
        <v>1.1000000000000001</v>
      </c>
      <c r="AW21">
        <v>1.02</v>
      </c>
      <c r="AX21">
        <v>0.9</v>
      </c>
      <c r="AY21">
        <v>0.8</v>
      </c>
      <c r="AZ21">
        <v>0.62</v>
      </c>
      <c r="BA21">
        <v>0.48</v>
      </c>
      <c r="BB21">
        <v>0.31</v>
      </c>
      <c r="BC21">
        <v>0.11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1.19</v>
      </c>
    </row>
    <row r="22" spans="1:63" x14ac:dyDescent="0.25">
      <c r="A22">
        <v>111</v>
      </c>
      <c r="B22" t="s">
        <v>173</v>
      </c>
      <c r="C22">
        <v>55.74</v>
      </c>
      <c r="D22">
        <v>31.15</v>
      </c>
      <c r="E22">
        <v>13.1</v>
      </c>
      <c r="F22" s="125">
        <v>45148.492326388892</v>
      </c>
      <c r="G22">
        <v>17.34</v>
      </c>
      <c r="H22">
        <v>0.32500000000000001</v>
      </c>
      <c r="I22">
        <v>3.19</v>
      </c>
      <c r="J22">
        <v>89.2</v>
      </c>
      <c r="K22">
        <v>1.57</v>
      </c>
      <c r="L22">
        <v>5.24</v>
      </c>
      <c r="M22">
        <v>7.42</v>
      </c>
      <c r="N22">
        <v>1.52</v>
      </c>
      <c r="O22">
        <v>1.41</v>
      </c>
      <c r="P22">
        <v>1.36</v>
      </c>
      <c r="Q22">
        <v>1.6</v>
      </c>
      <c r="R22">
        <v>2.09</v>
      </c>
      <c r="S22">
        <v>3</v>
      </c>
      <c r="T22">
        <v>3.9</v>
      </c>
      <c r="U22">
        <v>4.8899999999999997</v>
      </c>
      <c r="V22">
        <v>5.25</v>
      </c>
      <c r="W22">
        <v>6.54</v>
      </c>
      <c r="X22">
        <v>5.19</v>
      </c>
      <c r="Y22">
        <v>4.74</v>
      </c>
      <c r="Z22">
        <v>4.0599999999999996</v>
      </c>
      <c r="AA22">
        <v>3.66</v>
      </c>
      <c r="AB22">
        <v>3.22</v>
      </c>
      <c r="AC22">
        <v>2.57</v>
      </c>
      <c r="AD22">
        <v>2.41</v>
      </c>
      <c r="AE22">
        <v>2.06</v>
      </c>
      <c r="AF22">
        <v>1.86</v>
      </c>
      <c r="AG22">
        <v>1.58</v>
      </c>
      <c r="AH22">
        <v>1.35</v>
      </c>
      <c r="AI22">
        <v>1.1100000000000001</v>
      </c>
      <c r="AJ22">
        <v>1.03</v>
      </c>
      <c r="AK22">
        <v>1</v>
      </c>
      <c r="AL22">
        <v>1.07</v>
      </c>
      <c r="AM22">
        <v>1.21</v>
      </c>
      <c r="AN22">
        <v>1.46</v>
      </c>
      <c r="AO22">
        <v>1.49</v>
      </c>
      <c r="AP22">
        <v>1.44</v>
      </c>
      <c r="AQ22">
        <v>1.55</v>
      </c>
      <c r="AR22">
        <v>1.48</v>
      </c>
      <c r="AS22">
        <v>1.32</v>
      </c>
      <c r="AT22">
        <v>1.1399999999999999</v>
      </c>
      <c r="AU22">
        <v>0.96</v>
      </c>
      <c r="AV22">
        <v>0.84</v>
      </c>
      <c r="AW22">
        <v>0.76</v>
      </c>
      <c r="AX22">
        <v>0.72</v>
      </c>
      <c r="AY22">
        <v>0.71</v>
      </c>
      <c r="AZ22">
        <v>0.65</v>
      </c>
      <c r="BA22">
        <v>0.59</v>
      </c>
      <c r="BB22">
        <v>0.46</v>
      </c>
      <c r="BC22">
        <v>0.28999999999999998</v>
      </c>
      <c r="BD22">
        <v>0.16</v>
      </c>
      <c r="BE22">
        <v>0.02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1.21</v>
      </c>
    </row>
    <row r="23" spans="1:63" x14ac:dyDescent="0.25">
      <c r="A23">
        <v>112</v>
      </c>
      <c r="B23" t="s">
        <v>173</v>
      </c>
      <c r="C23">
        <v>55.86</v>
      </c>
      <c r="D23">
        <v>30.94</v>
      </c>
      <c r="E23">
        <v>13.2</v>
      </c>
      <c r="F23" s="125">
        <v>45148.492719907408</v>
      </c>
      <c r="G23">
        <v>17.21</v>
      </c>
      <c r="H23">
        <v>0.31900000000000001</v>
      </c>
      <c r="I23">
        <v>3.18</v>
      </c>
      <c r="J23">
        <v>91.2</v>
      </c>
      <c r="K23">
        <v>1.63</v>
      </c>
      <c r="L23">
        <v>5.33</v>
      </c>
      <c r="M23">
        <v>7.49</v>
      </c>
      <c r="N23">
        <v>1.53</v>
      </c>
      <c r="O23">
        <v>1.42</v>
      </c>
      <c r="P23">
        <v>1.36</v>
      </c>
      <c r="Q23">
        <v>1.6</v>
      </c>
      <c r="R23">
        <v>2.09</v>
      </c>
      <c r="S23">
        <v>2.99</v>
      </c>
      <c r="T23">
        <v>3.88</v>
      </c>
      <c r="U23">
        <v>4.87</v>
      </c>
      <c r="V23">
        <v>5.23</v>
      </c>
      <c r="W23">
        <v>6.53</v>
      </c>
      <c r="X23">
        <v>5.18</v>
      </c>
      <c r="Y23">
        <v>4.7300000000000004</v>
      </c>
      <c r="Z23">
        <v>4.05</v>
      </c>
      <c r="AA23">
        <v>3.65</v>
      </c>
      <c r="AB23">
        <v>3.21</v>
      </c>
      <c r="AC23">
        <v>2.56</v>
      </c>
      <c r="AD23">
        <v>2.39</v>
      </c>
      <c r="AE23">
        <v>2.04</v>
      </c>
      <c r="AF23">
        <v>1.84</v>
      </c>
      <c r="AG23">
        <v>1.56</v>
      </c>
      <c r="AH23">
        <v>1.33</v>
      </c>
      <c r="AI23">
        <v>1.1000000000000001</v>
      </c>
      <c r="AJ23">
        <v>1.03</v>
      </c>
      <c r="AK23">
        <v>1</v>
      </c>
      <c r="AL23">
        <v>1.08</v>
      </c>
      <c r="AM23">
        <v>1.21</v>
      </c>
      <c r="AN23">
        <v>1.44</v>
      </c>
      <c r="AO23">
        <v>1.45</v>
      </c>
      <c r="AP23">
        <v>1.4</v>
      </c>
      <c r="AQ23">
        <v>1.5</v>
      </c>
      <c r="AR23">
        <v>1.45</v>
      </c>
      <c r="AS23">
        <v>1.31</v>
      </c>
      <c r="AT23">
        <v>1.1599999999999999</v>
      </c>
      <c r="AU23">
        <v>1</v>
      </c>
      <c r="AV23">
        <v>0.88</v>
      </c>
      <c r="AW23">
        <v>0.81</v>
      </c>
      <c r="AX23">
        <v>0.76</v>
      </c>
      <c r="AY23">
        <v>0.74</v>
      </c>
      <c r="AZ23">
        <v>0.68</v>
      </c>
      <c r="BA23">
        <v>0.61</v>
      </c>
      <c r="BB23">
        <v>0.46</v>
      </c>
      <c r="BC23">
        <v>0.28000000000000003</v>
      </c>
      <c r="BD23">
        <v>0.15</v>
      </c>
      <c r="BE23">
        <v>0.02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1.21</v>
      </c>
    </row>
    <row r="24" spans="1:63" x14ac:dyDescent="0.25">
      <c r="A24">
        <v>113</v>
      </c>
      <c r="B24" t="s">
        <v>173</v>
      </c>
      <c r="C24">
        <v>55.87</v>
      </c>
      <c r="D24">
        <v>30.65</v>
      </c>
      <c r="E24">
        <v>13.48</v>
      </c>
      <c r="F24" s="125">
        <v>45148.493113425924</v>
      </c>
      <c r="G24">
        <v>17.09</v>
      </c>
      <c r="H24">
        <v>0.315</v>
      </c>
      <c r="I24">
        <v>3.17</v>
      </c>
      <c r="J24">
        <v>95.5</v>
      </c>
      <c r="K24">
        <v>1.68</v>
      </c>
      <c r="L24">
        <v>5.41</v>
      </c>
      <c r="M24">
        <v>7.54</v>
      </c>
      <c r="N24">
        <v>1.53</v>
      </c>
      <c r="O24">
        <v>1.42</v>
      </c>
      <c r="P24">
        <v>1.36</v>
      </c>
      <c r="Q24">
        <v>1.6</v>
      </c>
      <c r="R24">
        <v>2.08</v>
      </c>
      <c r="S24">
        <v>2.97</v>
      </c>
      <c r="T24">
        <v>3.86</v>
      </c>
      <c r="U24">
        <v>4.8499999999999996</v>
      </c>
      <c r="V24">
        <v>5.21</v>
      </c>
      <c r="W24">
        <v>6.5</v>
      </c>
      <c r="X24">
        <v>5.16</v>
      </c>
      <c r="Y24">
        <v>4.71</v>
      </c>
      <c r="Z24">
        <v>4.04</v>
      </c>
      <c r="AA24">
        <v>3.64</v>
      </c>
      <c r="AB24">
        <v>3.2</v>
      </c>
      <c r="AC24">
        <v>2.54</v>
      </c>
      <c r="AD24">
        <v>2.37</v>
      </c>
      <c r="AE24">
        <v>2.02</v>
      </c>
      <c r="AF24">
        <v>1.81</v>
      </c>
      <c r="AG24">
        <v>1.54</v>
      </c>
      <c r="AH24">
        <v>1.31</v>
      </c>
      <c r="AI24">
        <v>1.0900000000000001</v>
      </c>
      <c r="AJ24">
        <v>1.02</v>
      </c>
      <c r="AK24">
        <v>0.99</v>
      </c>
      <c r="AL24">
        <v>1.06</v>
      </c>
      <c r="AM24">
        <v>1.19</v>
      </c>
      <c r="AN24">
        <v>1.41</v>
      </c>
      <c r="AO24">
        <v>1.42</v>
      </c>
      <c r="AP24">
        <v>1.36</v>
      </c>
      <c r="AQ24">
        <v>1.45</v>
      </c>
      <c r="AR24">
        <v>1.4</v>
      </c>
      <c r="AS24">
        <v>1.26</v>
      </c>
      <c r="AT24">
        <v>1.1000000000000001</v>
      </c>
      <c r="AU24">
        <v>0.94</v>
      </c>
      <c r="AV24">
        <v>0.83</v>
      </c>
      <c r="AW24">
        <v>0.78</v>
      </c>
      <c r="AX24">
        <v>0.76</v>
      </c>
      <c r="AY24">
        <v>0.79</v>
      </c>
      <c r="AZ24">
        <v>0.77</v>
      </c>
      <c r="BA24">
        <v>0.73</v>
      </c>
      <c r="BB24">
        <v>0.6</v>
      </c>
      <c r="BC24">
        <v>0.4</v>
      </c>
      <c r="BD24">
        <v>0.23</v>
      </c>
      <c r="BE24">
        <v>0.09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1.21</v>
      </c>
    </row>
    <row r="25" spans="1:63" x14ac:dyDescent="0.25">
      <c r="A25">
        <v>114</v>
      </c>
      <c r="B25" t="s">
        <v>197</v>
      </c>
      <c r="C25">
        <v>55.51</v>
      </c>
      <c r="D25">
        <v>30.93</v>
      </c>
      <c r="E25">
        <v>13.56</v>
      </c>
      <c r="F25" s="125">
        <v>45148.491550925923</v>
      </c>
      <c r="G25">
        <v>17.36</v>
      </c>
      <c r="H25">
        <v>0.32600000000000001</v>
      </c>
      <c r="I25">
        <v>3.21</v>
      </c>
      <c r="J25">
        <v>95.4</v>
      </c>
      <c r="K25">
        <v>1.57</v>
      </c>
      <c r="L25">
        <v>5.21</v>
      </c>
      <c r="M25">
        <v>7.38</v>
      </c>
      <c r="N25">
        <v>1.51</v>
      </c>
      <c r="O25">
        <v>1.4</v>
      </c>
      <c r="P25">
        <v>1.36</v>
      </c>
      <c r="Q25">
        <v>1.6</v>
      </c>
      <c r="R25">
        <v>2.09</v>
      </c>
      <c r="S25">
        <v>2.99</v>
      </c>
      <c r="T25">
        <v>3.88</v>
      </c>
      <c r="U25">
        <v>4.87</v>
      </c>
      <c r="V25">
        <v>5.23</v>
      </c>
      <c r="W25">
        <v>6.52</v>
      </c>
      <c r="X25">
        <v>5.17</v>
      </c>
      <c r="Y25">
        <v>4.72</v>
      </c>
      <c r="Z25">
        <v>4.05</v>
      </c>
      <c r="AA25">
        <v>3.65</v>
      </c>
      <c r="AB25">
        <v>3.21</v>
      </c>
      <c r="AC25">
        <v>2.56</v>
      </c>
      <c r="AD25">
        <v>2.4</v>
      </c>
      <c r="AE25">
        <v>2.0499999999999998</v>
      </c>
      <c r="AF25">
        <v>1.85</v>
      </c>
      <c r="AG25">
        <v>1.57</v>
      </c>
      <c r="AH25">
        <v>1.34</v>
      </c>
      <c r="AI25">
        <v>1.1100000000000001</v>
      </c>
      <c r="AJ25">
        <v>1.03</v>
      </c>
      <c r="AK25">
        <v>1</v>
      </c>
      <c r="AL25">
        <v>1.06</v>
      </c>
      <c r="AM25">
        <v>1.19</v>
      </c>
      <c r="AN25">
        <v>1.42</v>
      </c>
      <c r="AO25">
        <v>1.44</v>
      </c>
      <c r="AP25">
        <v>1.39</v>
      </c>
      <c r="AQ25">
        <v>1.5</v>
      </c>
      <c r="AR25">
        <v>1.46</v>
      </c>
      <c r="AS25">
        <v>1.33</v>
      </c>
      <c r="AT25">
        <v>1.19</v>
      </c>
      <c r="AU25">
        <v>1.03</v>
      </c>
      <c r="AV25">
        <v>0.92</v>
      </c>
      <c r="AW25">
        <v>0.85</v>
      </c>
      <c r="AX25">
        <v>0.8</v>
      </c>
      <c r="AY25">
        <v>0.78</v>
      </c>
      <c r="AZ25">
        <v>0.71</v>
      </c>
      <c r="BA25">
        <v>0.64</v>
      </c>
      <c r="BB25">
        <v>0.49</v>
      </c>
      <c r="BC25">
        <v>0.3</v>
      </c>
      <c r="BD25">
        <v>0.15</v>
      </c>
      <c r="BE25">
        <v>0.03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1.2</v>
      </c>
    </row>
    <row r="26" spans="1:63" x14ac:dyDescent="0.25">
      <c r="A26">
        <v>115</v>
      </c>
      <c r="B26" t="s">
        <v>174</v>
      </c>
      <c r="C26">
        <v>52.65</v>
      </c>
      <c r="D26">
        <v>29.69</v>
      </c>
      <c r="E26">
        <v>17.66</v>
      </c>
      <c r="F26" s="125">
        <v>45148.501180555555</v>
      </c>
      <c r="G26">
        <v>11.14</v>
      </c>
      <c r="H26">
        <v>0.379</v>
      </c>
      <c r="I26">
        <v>3.51</v>
      </c>
      <c r="J26">
        <v>111</v>
      </c>
      <c r="K26">
        <v>0.71</v>
      </c>
      <c r="L26">
        <v>4.3</v>
      </c>
      <c r="M26">
        <v>7.93</v>
      </c>
      <c r="N26">
        <v>1.76</v>
      </c>
      <c r="O26">
        <v>1.61</v>
      </c>
      <c r="P26">
        <v>1.46</v>
      </c>
      <c r="Q26">
        <v>1.59</v>
      </c>
      <c r="R26">
        <v>1.97</v>
      </c>
      <c r="S26">
        <v>2.8</v>
      </c>
      <c r="T26">
        <v>3.65</v>
      </c>
      <c r="U26">
        <v>4.5999999999999996</v>
      </c>
      <c r="V26">
        <v>4.96</v>
      </c>
      <c r="W26">
        <v>6.16</v>
      </c>
      <c r="X26">
        <v>4.83</v>
      </c>
      <c r="Y26">
        <v>4.33</v>
      </c>
      <c r="Z26">
        <v>3.62</v>
      </c>
      <c r="AA26">
        <v>3.16</v>
      </c>
      <c r="AB26">
        <v>2.72</v>
      </c>
      <c r="AC26">
        <v>2.14</v>
      </c>
      <c r="AD26">
        <v>2</v>
      </c>
      <c r="AE26">
        <v>1.72</v>
      </c>
      <c r="AF26">
        <v>1.56</v>
      </c>
      <c r="AG26">
        <v>1.34</v>
      </c>
      <c r="AH26">
        <v>1.1599999999999999</v>
      </c>
      <c r="AI26">
        <v>1</v>
      </c>
      <c r="AJ26">
        <v>0.99</v>
      </c>
      <c r="AK26">
        <v>1.07</v>
      </c>
      <c r="AL26">
        <v>1.29</v>
      </c>
      <c r="AM26">
        <v>1.6</v>
      </c>
      <c r="AN26">
        <v>2.08</v>
      </c>
      <c r="AO26">
        <v>2.25</v>
      </c>
      <c r="AP26">
        <v>2.2400000000000002</v>
      </c>
      <c r="AQ26">
        <v>2.4300000000000002</v>
      </c>
      <c r="AR26">
        <v>2.29</v>
      </c>
      <c r="AS26">
        <v>1.96</v>
      </c>
      <c r="AT26">
        <v>1.53</v>
      </c>
      <c r="AU26">
        <v>1.1000000000000001</v>
      </c>
      <c r="AV26">
        <v>0.79</v>
      </c>
      <c r="AW26">
        <v>0.59</v>
      </c>
      <c r="AX26">
        <v>0.54</v>
      </c>
      <c r="AY26">
        <v>0.61</v>
      </c>
      <c r="AZ26">
        <v>0.71</v>
      </c>
      <c r="BA26">
        <v>0.78</v>
      </c>
      <c r="BB26">
        <v>0.75</v>
      </c>
      <c r="BC26">
        <v>0.6</v>
      </c>
      <c r="BD26">
        <v>0.42</v>
      </c>
      <c r="BE26">
        <v>0.24</v>
      </c>
      <c r="BF26">
        <v>0.08</v>
      </c>
      <c r="BG26">
        <v>0</v>
      </c>
      <c r="BH26">
        <v>0</v>
      </c>
      <c r="BI26">
        <v>0</v>
      </c>
      <c r="BJ26">
        <v>0</v>
      </c>
      <c r="BK26">
        <v>1.26</v>
      </c>
    </row>
    <row r="27" spans="1:63" x14ac:dyDescent="0.25">
      <c r="A27">
        <v>116</v>
      </c>
      <c r="B27" t="s">
        <v>174</v>
      </c>
      <c r="C27">
        <v>53.09</v>
      </c>
      <c r="D27">
        <v>30.18</v>
      </c>
      <c r="E27">
        <v>16.739999999999998</v>
      </c>
      <c r="F27" s="125">
        <v>45148.501574074071</v>
      </c>
      <c r="G27">
        <v>11.1</v>
      </c>
      <c r="H27">
        <v>0.374</v>
      </c>
      <c r="I27">
        <v>3.45</v>
      </c>
      <c r="J27">
        <v>98</v>
      </c>
      <c r="K27">
        <v>0.73</v>
      </c>
      <c r="L27">
        <v>4.37</v>
      </c>
      <c r="M27">
        <v>8.01</v>
      </c>
      <c r="N27">
        <v>1.78</v>
      </c>
      <c r="O27">
        <v>1.62</v>
      </c>
      <c r="P27">
        <v>1.47</v>
      </c>
      <c r="Q27">
        <v>1.6</v>
      </c>
      <c r="R27">
        <v>1.99</v>
      </c>
      <c r="S27">
        <v>2.82</v>
      </c>
      <c r="T27">
        <v>3.67</v>
      </c>
      <c r="U27">
        <v>4.63</v>
      </c>
      <c r="V27">
        <v>4.99</v>
      </c>
      <c r="W27">
        <v>6.2</v>
      </c>
      <c r="X27">
        <v>4.8600000000000003</v>
      </c>
      <c r="Y27">
        <v>4.3499999999999996</v>
      </c>
      <c r="Z27">
        <v>3.63</v>
      </c>
      <c r="AA27">
        <v>3.16</v>
      </c>
      <c r="AB27">
        <v>2.71</v>
      </c>
      <c r="AC27">
        <v>2.12</v>
      </c>
      <c r="AD27">
        <v>1.98</v>
      </c>
      <c r="AE27">
        <v>1.7</v>
      </c>
      <c r="AF27">
        <v>1.54</v>
      </c>
      <c r="AG27">
        <v>1.32</v>
      </c>
      <c r="AH27">
        <v>1.1399999999999999</v>
      </c>
      <c r="AI27">
        <v>0.99</v>
      </c>
      <c r="AJ27">
        <v>1</v>
      </c>
      <c r="AK27">
        <v>1.0900000000000001</v>
      </c>
      <c r="AL27">
        <v>1.36</v>
      </c>
      <c r="AM27">
        <v>1.71</v>
      </c>
      <c r="AN27">
        <v>2.27</v>
      </c>
      <c r="AO27">
        <v>2.46</v>
      </c>
      <c r="AP27">
        <v>2.4700000000000002</v>
      </c>
      <c r="AQ27">
        <v>2.67</v>
      </c>
      <c r="AR27">
        <v>2.52</v>
      </c>
      <c r="AS27">
        <v>2.15</v>
      </c>
      <c r="AT27">
        <v>1.68</v>
      </c>
      <c r="AU27">
        <v>1.21</v>
      </c>
      <c r="AV27">
        <v>0.87</v>
      </c>
      <c r="AW27">
        <v>0.62</v>
      </c>
      <c r="AX27">
        <v>0.5</v>
      </c>
      <c r="AY27">
        <v>0.48</v>
      </c>
      <c r="AZ27">
        <v>0.47</v>
      </c>
      <c r="BA27">
        <v>0.45</v>
      </c>
      <c r="BB27">
        <v>0.36</v>
      </c>
      <c r="BC27">
        <v>0.22</v>
      </c>
      <c r="BD27">
        <v>0.06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1.26</v>
      </c>
    </row>
    <row r="28" spans="1:63" x14ac:dyDescent="0.25">
      <c r="A28">
        <v>117</v>
      </c>
      <c r="B28" t="s">
        <v>174</v>
      </c>
      <c r="C28">
        <v>53.94</v>
      </c>
      <c r="D28">
        <v>30.46</v>
      </c>
      <c r="E28">
        <v>15.6</v>
      </c>
      <c r="F28" s="125">
        <v>45148.501967592594</v>
      </c>
      <c r="G28">
        <v>11.07</v>
      </c>
      <c r="H28">
        <v>0.36599999999999999</v>
      </c>
      <c r="I28">
        <v>3.35</v>
      </c>
      <c r="J28">
        <v>90.1</v>
      </c>
      <c r="K28">
        <v>0.76</v>
      </c>
      <c r="L28">
        <v>4.49</v>
      </c>
      <c r="M28">
        <v>8.16</v>
      </c>
      <c r="N28">
        <v>1.8</v>
      </c>
      <c r="O28">
        <v>1.64</v>
      </c>
      <c r="P28">
        <v>1.49</v>
      </c>
      <c r="Q28">
        <v>1.63</v>
      </c>
      <c r="R28">
        <v>2.02</v>
      </c>
      <c r="S28">
        <v>2.86</v>
      </c>
      <c r="T28">
        <v>3.72</v>
      </c>
      <c r="U28">
        <v>4.7</v>
      </c>
      <c r="V28">
        <v>5.0599999999999996</v>
      </c>
      <c r="W28">
        <v>6.28</v>
      </c>
      <c r="X28">
        <v>4.92</v>
      </c>
      <c r="Y28">
        <v>4.4000000000000004</v>
      </c>
      <c r="Z28">
        <v>3.67</v>
      </c>
      <c r="AA28">
        <v>3.19</v>
      </c>
      <c r="AB28">
        <v>2.73</v>
      </c>
      <c r="AC28">
        <v>2.13</v>
      </c>
      <c r="AD28">
        <v>1.98</v>
      </c>
      <c r="AE28">
        <v>1.69</v>
      </c>
      <c r="AF28">
        <v>1.53</v>
      </c>
      <c r="AG28">
        <v>1.3</v>
      </c>
      <c r="AH28">
        <v>1.1200000000000001</v>
      </c>
      <c r="AI28">
        <v>0.98</v>
      </c>
      <c r="AJ28">
        <v>1</v>
      </c>
      <c r="AK28">
        <v>1.1000000000000001</v>
      </c>
      <c r="AL28">
        <v>1.4</v>
      </c>
      <c r="AM28">
        <v>1.77</v>
      </c>
      <c r="AN28">
        <v>2.34</v>
      </c>
      <c r="AO28">
        <v>2.54</v>
      </c>
      <c r="AP28">
        <v>2.5299999999999998</v>
      </c>
      <c r="AQ28">
        <v>2.72</v>
      </c>
      <c r="AR28">
        <v>2.5299999999999998</v>
      </c>
      <c r="AS28">
        <v>2.13</v>
      </c>
      <c r="AT28">
        <v>1.61</v>
      </c>
      <c r="AU28">
        <v>1.1100000000000001</v>
      </c>
      <c r="AV28">
        <v>0.74</v>
      </c>
      <c r="AW28">
        <v>0.45</v>
      </c>
      <c r="AX28">
        <v>0.3</v>
      </c>
      <c r="AY28">
        <v>0.25</v>
      </c>
      <c r="AZ28">
        <v>0.25</v>
      </c>
      <c r="BA28">
        <v>0.27</v>
      </c>
      <c r="BB28">
        <v>0.26</v>
      </c>
      <c r="BC28">
        <v>0.21</v>
      </c>
      <c r="BD28">
        <v>0.15</v>
      </c>
      <c r="BE28">
        <v>0.08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1.28</v>
      </c>
    </row>
    <row r="29" spans="1:63" x14ac:dyDescent="0.25">
      <c r="A29">
        <v>118</v>
      </c>
      <c r="B29" t="s">
        <v>174</v>
      </c>
      <c r="C29">
        <v>51.08</v>
      </c>
      <c r="D29">
        <v>28.29</v>
      </c>
      <c r="E29">
        <v>20.63</v>
      </c>
      <c r="F29" s="125">
        <v>45148.502349537041</v>
      </c>
      <c r="G29">
        <v>11.04</v>
      </c>
      <c r="H29">
        <v>0.38100000000000001</v>
      </c>
      <c r="I29">
        <v>3.73</v>
      </c>
      <c r="J29">
        <v>147</v>
      </c>
      <c r="K29">
        <v>0.74</v>
      </c>
      <c r="L29">
        <v>4.3</v>
      </c>
      <c r="M29">
        <v>7.74</v>
      </c>
      <c r="N29">
        <v>1.71</v>
      </c>
      <c r="O29">
        <v>1.55</v>
      </c>
      <c r="P29">
        <v>1.41</v>
      </c>
      <c r="Q29">
        <v>1.54</v>
      </c>
      <c r="R29">
        <v>1.9</v>
      </c>
      <c r="S29">
        <v>2.7</v>
      </c>
      <c r="T29">
        <v>3.52</v>
      </c>
      <c r="U29">
        <v>4.4400000000000004</v>
      </c>
      <c r="V29">
        <v>4.78</v>
      </c>
      <c r="W29">
        <v>5.94</v>
      </c>
      <c r="X29">
        <v>4.6500000000000004</v>
      </c>
      <c r="Y29">
        <v>4.16</v>
      </c>
      <c r="Z29">
        <v>3.46</v>
      </c>
      <c r="AA29">
        <v>3</v>
      </c>
      <c r="AB29">
        <v>2.56</v>
      </c>
      <c r="AC29">
        <v>1.99</v>
      </c>
      <c r="AD29">
        <v>1.84</v>
      </c>
      <c r="AE29">
        <v>1.57</v>
      </c>
      <c r="AF29">
        <v>1.41</v>
      </c>
      <c r="AG29">
        <v>1.2</v>
      </c>
      <c r="AH29">
        <v>1.04</v>
      </c>
      <c r="AI29">
        <v>0.9</v>
      </c>
      <c r="AJ29">
        <v>0.92</v>
      </c>
      <c r="AK29">
        <v>1.02</v>
      </c>
      <c r="AL29">
        <v>1.29</v>
      </c>
      <c r="AM29">
        <v>1.62</v>
      </c>
      <c r="AN29">
        <v>2.14</v>
      </c>
      <c r="AO29">
        <v>2.3199999999999998</v>
      </c>
      <c r="AP29">
        <v>2.31</v>
      </c>
      <c r="AQ29">
        <v>2.4900000000000002</v>
      </c>
      <c r="AR29">
        <v>2.35</v>
      </c>
      <c r="AS29">
        <v>2</v>
      </c>
      <c r="AT29">
        <v>1.56</v>
      </c>
      <c r="AU29">
        <v>1.1299999999999999</v>
      </c>
      <c r="AV29">
        <v>0.81</v>
      </c>
      <c r="AW29">
        <v>0.59</v>
      </c>
      <c r="AX29">
        <v>0.53</v>
      </c>
      <c r="AY29">
        <v>0.62</v>
      </c>
      <c r="AZ29">
        <v>0.8</v>
      </c>
      <c r="BA29">
        <v>0.99</v>
      </c>
      <c r="BB29">
        <v>1.1100000000000001</v>
      </c>
      <c r="BC29">
        <v>1.0900000000000001</v>
      </c>
      <c r="BD29">
        <v>0.96</v>
      </c>
      <c r="BE29">
        <v>0.71</v>
      </c>
      <c r="BF29">
        <v>0.42</v>
      </c>
      <c r="BG29">
        <v>0.15</v>
      </c>
      <c r="BH29">
        <v>0.01</v>
      </c>
      <c r="BI29">
        <v>0</v>
      </c>
      <c r="BJ29">
        <v>0</v>
      </c>
      <c r="BK29">
        <v>1.28</v>
      </c>
    </row>
    <row r="30" spans="1:63" x14ac:dyDescent="0.25">
      <c r="A30">
        <v>119</v>
      </c>
      <c r="B30" t="s">
        <v>174</v>
      </c>
      <c r="C30">
        <v>54.58</v>
      </c>
      <c r="D30">
        <v>29.77</v>
      </c>
      <c r="E30">
        <v>15.65</v>
      </c>
      <c r="F30" s="125">
        <v>45148.502743055556</v>
      </c>
      <c r="G30">
        <v>11</v>
      </c>
      <c r="H30">
        <v>0.35899999999999999</v>
      </c>
      <c r="I30">
        <v>3.28</v>
      </c>
      <c r="J30">
        <v>90.3</v>
      </c>
      <c r="K30">
        <v>0.8</v>
      </c>
      <c r="L30">
        <v>4.6100000000000003</v>
      </c>
      <c r="M30">
        <v>8.2799999999999994</v>
      </c>
      <c r="N30">
        <v>1.82</v>
      </c>
      <c r="O30">
        <v>1.66</v>
      </c>
      <c r="P30">
        <v>1.51</v>
      </c>
      <c r="Q30">
        <v>1.64</v>
      </c>
      <c r="R30">
        <v>2.04</v>
      </c>
      <c r="S30">
        <v>2.89</v>
      </c>
      <c r="T30">
        <v>3.76</v>
      </c>
      <c r="U30">
        <v>4.74</v>
      </c>
      <c r="V30">
        <v>5.0999999999999996</v>
      </c>
      <c r="W30">
        <v>6.34</v>
      </c>
      <c r="X30">
        <v>4.96</v>
      </c>
      <c r="Y30">
        <v>4.43</v>
      </c>
      <c r="Z30">
        <v>3.69</v>
      </c>
      <c r="AA30">
        <v>3.19</v>
      </c>
      <c r="AB30">
        <v>2.71</v>
      </c>
      <c r="AC30">
        <v>2.1</v>
      </c>
      <c r="AD30">
        <v>1.94</v>
      </c>
      <c r="AE30">
        <v>1.65</v>
      </c>
      <c r="AF30">
        <v>1.49</v>
      </c>
      <c r="AG30">
        <v>1.27</v>
      </c>
      <c r="AH30">
        <v>1.0900000000000001</v>
      </c>
      <c r="AI30">
        <v>0.94</v>
      </c>
      <c r="AJ30">
        <v>0.95</v>
      </c>
      <c r="AK30">
        <v>1.05</v>
      </c>
      <c r="AL30">
        <v>1.32</v>
      </c>
      <c r="AM30">
        <v>1.67</v>
      </c>
      <c r="AN30">
        <v>2.2400000000000002</v>
      </c>
      <c r="AO30">
        <v>2.4700000000000002</v>
      </c>
      <c r="AP30">
        <v>2.5</v>
      </c>
      <c r="AQ30">
        <v>2.74</v>
      </c>
      <c r="AR30">
        <v>2.61</v>
      </c>
      <c r="AS30">
        <v>2.2400000000000002</v>
      </c>
      <c r="AT30">
        <v>1.73</v>
      </c>
      <c r="AU30">
        <v>1.21</v>
      </c>
      <c r="AV30">
        <v>0.81</v>
      </c>
      <c r="AW30">
        <v>0.48</v>
      </c>
      <c r="AX30">
        <v>0.3</v>
      </c>
      <c r="AY30">
        <v>0.23</v>
      </c>
      <c r="AZ30">
        <v>0.21</v>
      </c>
      <c r="BA30">
        <v>0.22</v>
      </c>
      <c r="BB30">
        <v>0.19</v>
      </c>
      <c r="BC30">
        <v>0.12</v>
      </c>
      <c r="BD30">
        <v>0.04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1.29</v>
      </c>
    </row>
    <row r="31" spans="1:63" x14ac:dyDescent="0.25">
      <c r="A31">
        <v>120</v>
      </c>
      <c r="B31" t="s">
        <v>198</v>
      </c>
      <c r="C31">
        <v>53.07</v>
      </c>
      <c r="D31">
        <v>29.68</v>
      </c>
      <c r="E31">
        <v>17.25</v>
      </c>
      <c r="F31" s="125">
        <v>45148.501180555555</v>
      </c>
      <c r="G31">
        <v>11.07</v>
      </c>
      <c r="H31">
        <v>0.372</v>
      </c>
      <c r="I31">
        <v>3.45</v>
      </c>
      <c r="J31">
        <v>103</v>
      </c>
      <c r="K31">
        <v>0.75</v>
      </c>
      <c r="L31">
        <v>4.42</v>
      </c>
      <c r="M31">
        <v>8.02</v>
      </c>
      <c r="N31">
        <v>1.77</v>
      </c>
      <c r="O31">
        <v>1.62</v>
      </c>
      <c r="P31">
        <v>1.47</v>
      </c>
      <c r="Q31">
        <v>1.6</v>
      </c>
      <c r="R31">
        <v>1.98</v>
      </c>
      <c r="S31">
        <v>2.82</v>
      </c>
      <c r="T31">
        <v>3.66</v>
      </c>
      <c r="U31">
        <v>4.62</v>
      </c>
      <c r="V31">
        <v>4.9800000000000004</v>
      </c>
      <c r="W31">
        <v>6.18</v>
      </c>
      <c r="X31">
        <v>4.84</v>
      </c>
      <c r="Y31">
        <v>4.33</v>
      </c>
      <c r="Z31">
        <v>3.62</v>
      </c>
      <c r="AA31">
        <v>3.14</v>
      </c>
      <c r="AB31">
        <v>2.68</v>
      </c>
      <c r="AC31">
        <v>2.09</v>
      </c>
      <c r="AD31">
        <v>1.94</v>
      </c>
      <c r="AE31">
        <v>1.66</v>
      </c>
      <c r="AF31">
        <v>1.51</v>
      </c>
      <c r="AG31">
        <v>1.28</v>
      </c>
      <c r="AH31">
        <v>1.1100000000000001</v>
      </c>
      <c r="AI31">
        <v>0.96</v>
      </c>
      <c r="AJ31">
        <v>0.97</v>
      </c>
      <c r="AK31">
        <v>1.07</v>
      </c>
      <c r="AL31">
        <v>1.33</v>
      </c>
      <c r="AM31">
        <v>1.67</v>
      </c>
      <c r="AN31">
        <v>2.21</v>
      </c>
      <c r="AO31">
        <v>2.41</v>
      </c>
      <c r="AP31">
        <v>2.41</v>
      </c>
      <c r="AQ31">
        <v>2.61</v>
      </c>
      <c r="AR31">
        <v>2.46</v>
      </c>
      <c r="AS31">
        <v>2.09</v>
      </c>
      <c r="AT31">
        <v>1.62</v>
      </c>
      <c r="AU31">
        <v>1.1499999999999999</v>
      </c>
      <c r="AV31">
        <v>0.8</v>
      </c>
      <c r="AW31">
        <v>0.55000000000000004</v>
      </c>
      <c r="AX31">
        <v>0.44</v>
      </c>
      <c r="AY31">
        <v>0.44</v>
      </c>
      <c r="AZ31">
        <v>0.49</v>
      </c>
      <c r="BA31">
        <v>0.54</v>
      </c>
      <c r="BB31">
        <v>0.54</v>
      </c>
      <c r="BC31">
        <v>0.45</v>
      </c>
      <c r="BD31">
        <v>0.33</v>
      </c>
      <c r="BE31">
        <v>0.21</v>
      </c>
      <c r="BF31">
        <v>0.1</v>
      </c>
      <c r="BG31">
        <v>0.03</v>
      </c>
      <c r="BH31">
        <v>0</v>
      </c>
      <c r="BI31">
        <v>0</v>
      </c>
      <c r="BJ31">
        <v>0</v>
      </c>
      <c r="BK31">
        <v>1.27</v>
      </c>
    </row>
    <row r="32" spans="1:63" x14ac:dyDescent="0.25">
      <c r="A32">
        <v>121</v>
      </c>
      <c r="B32" t="s">
        <v>175</v>
      </c>
      <c r="C32">
        <v>59.07</v>
      </c>
      <c r="D32">
        <v>29.97</v>
      </c>
      <c r="E32">
        <v>10.96</v>
      </c>
      <c r="F32" s="125">
        <v>45148.571099537039</v>
      </c>
      <c r="G32">
        <v>12.93</v>
      </c>
      <c r="H32">
        <v>0.32500000000000001</v>
      </c>
      <c r="I32">
        <v>2.9</v>
      </c>
      <c r="J32">
        <v>70.5</v>
      </c>
      <c r="K32">
        <v>1.1599999999999999</v>
      </c>
      <c r="L32">
        <v>5.24</v>
      </c>
      <c r="M32">
        <v>8.65</v>
      </c>
      <c r="N32">
        <v>1.87</v>
      </c>
      <c r="O32">
        <v>1.72</v>
      </c>
      <c r="P32">
        <v>1.59</v>
      </c>
      <c r="Q32">
        <v>1.77</v>
      </c>
      <c r="R32">
        <v>2.21</v>
      </c>
      <c r="S32">
        <v>3.13</v>
      </c>
      <c r="T32">
        <v>4.0599999999999996</v>
      </c>
      <c r="U32">
        <v>5.1100000000000003</v>
      </c>
      <c r="V32">
        <v>5.5</v>
      </c>
      <c r="W32">
        <v>6.83</v>
      </c>
      <c r="X32">
        <v>5.37</v>
      </c>
      <c r="Y32">
        <v>4.84</v>
      </c>
      <c r="Z32">
        <v>4.0599999999999996</v>
      </c>
      <c r="AA32">
        <v>3.57</v>
      </c>
      <c r="AB32">
        <v>3.07</v>
      </c>
      <c r="AC32">
        <v>2.42</v>
      </c>
      <c r="AD32">
        <v>2.27</v>
      </c>
      <c r="AE32">
        <v>1.96</v>
      </c>
      <c r="AF32">
        <v>1.81</v>
      </c>
      <c r="AG32">
        <v>1.57</v>
      </c>
      <c r="AH32">
        <v>1.36</v>
      </c>
      <c r="AI32">
        <v>1.1200000000000001</v>
      </c>
      <c r="AJ32">
        <v>1.02</v>
      </c>
      <c r="AK32">
        <v>0.95</v>
      </c>
      <c r="AL32">
        <v>0.98</v>
      </c>
      <c r="AM32">
        <v>1.0900000000000001</v>
      </c>
      <c r="AN32">
        <v>1.32</v>
      </c>
      <c r="AO32">
        <v>1.39</v>
      </c>
      <c r="AP32">
        <v>1.39</v>
      </c>
      <c r="AQ32">
        <v>1.56</v>
      </c>
      <c r="AR32">
        <v>1.58</v>
      </c>
      <c r="AS32">
        <v>1.48</v>
      </c>
      <c r="AT32">
        <v>1.32</v>
      </c>
      <c r="AU32">
        <v>1.1100000000000001</v>
      </c>
      <c r="AV32">
        <v>0.91</v>
      </c>
      <c r="AW32">
        <v>0.69</v>
      </c>
      <c r="AX32">
        <v>0.49</v>
      </c>
      <c r="AY32">
        <v>0.31</v>
      </c>
      <c r="AZ32">
        <v>0.11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1.38</v>
      </c>
    </row>
    <row r="33" spans="1:63" x14ac:dyDescent="0.25">
      <c r="A33">
        <v>122</v>
      </c>
      <c r="B33" t="s">
        <v>175</v>
      </c>
      <c r="C33">
        <v>59.65</v>
      </c>
      <c r="D33">
        <v>29.81</v>
      </c>
      <c r="E33">
        <v>10.54</v>
      </c>
      <c r="F33" s="125">
        <v>45148.571493055555</v>
      </c>
      <c r="G33">
        <v>12.84</v>
      </c>
      <c r="H33">
        <v>0.318</v>
      </c>
      <c r="I33">
        <v>2.85</v>
      </c>
      <c r="J33">
        <v>67.099999999999994</v>
      </c>
      <c r="K33">
        <v>1.23</v>
      </c>
      <c r="L33">
        <v>5.4</v>
      </c>
      <c r="M33">
        <v>8.7799999999999994</v>
      </c>
      <c r="N33">
        <v>1.89</v>
      </c>
      <c r="O33">
        <v>1.74</v>
      </c>
      <c r="P33">
        <v>1.61</v>
      </c>
      <c r="Q33">
        <v>1.78</v>
      </c>
      <c r="R33">
        <v>2.23</v>
      </c>
      <c r="S33">
        <v>3.15</v>
      </c>
      <c r="T33">
        <v>4.08</v>
      </c>
      <c r="U33">
        <v>5.13</v>
      </c>
      <c r="V33">
        <v>5.52</v>
      </c>
      <c r="W33">
        <v>6.86</v>
      </c>
      <c r="X33">
        <v>5.39</v>
      </c>
      <c r="Y33">
        <v>4.8499999999999996</v>
      </c>
      <c r="Z33">
        <v>4.07</v>
      </c>
      <c r="AA33">
        <v>3.57</v>
      </c>
      <c r="AB33">
        <v>3.06</v>
      </c>
      <c r="AC33">
        <v>2.4</v>
      </c>
      <c r="AD33">
        <v>2.2400000000000002</v>
      </c>
      <c r="AE33">
        <v>1.93</v>
      </c>
      <c r="AF33">
        <v>1.77</v>
      </c>
      <c r="AG33">
        <v>1.53</v>
      </c>
      <c r="AH33">
        <v>1.32</v>
      </c>
      <c r="AI33">
        <v>1.0900000000000001</v>
      </c>
      <c r="AJ33">
        <v>1</v>
      </c>
      <c r="AK33">
        <v>0.94</v>
      </c>
      <c r="AL33">
        <v>0.99</v>
      </c>
      <c r="AM33">
        <v>1.1000000000000001</v>
      </c>
      <c r="AN33">
        <v>1.35</v>
      </c>
      <c r="AO33">
        <v>1.43</v>
      </c>
      <c r="AP33">
        <v>1.45</v>
      </c>
      <c r="AQ33">
        <v>1.64</v>
      </c>
      <c r="AR33">
        <v>1.67</v>
      </c>
      <c r="AS33">
        <v>1.57</v>
      </c>
      <c r="AT33">
        <v>1.39</v>
      </c>
      <c r="AU33">
        <v>1.1200000000000001</v>
      </c>
      <c r="AV33">
        <v>0.85</v>
      </c>
      <c r="AW33">
        <v>0.54</v>
      </c>
      <c r="AX33">
        <v>0.27</v>
      </c>
      <c r="AY33">
        <v>0.05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1.36</v>
      </c>
    </row>
    <row r="34" spans="1:63" x14ac:dyDescent="0.25">
      <c r="A34">
        <v>123</v>
      </c>
      <c r="B34" t="s">
        <v>175</v>
      </c>
      <c r="C34">
        <v>60.72</v>
      </c>
      <c r="D34">
        <v>29.26</v>
      </c>
      <c r="E34">
        <v>10.02</v>
      </c>
      <c r="F34" s="125">
        <v>45148.572268518517</v>
      </c>
      <c r="G34">
        <v>12.68</v>
      </c>
      <c r="H34">
        <v>0.30599999999999999</v>
      </c>
      <c r="I34">
        <v>2.77</v>
      </c>
      <c r="J34">
        <v>63.1</v>
      </c>
      <c r="K34">
        <v>1.34</v>
      </c>
      <c r="L34">
        <v>5.67</v>
      </c>
      <c r="M34">
        <v>9.02</v>
      </c>
      <c r="N34">
        <v>1.93</v>
      </c>
      <c r="O34">
        <v>1.77</v>
      </c>
      <c r="P34">
        <v>1.63</v>
      </c>
      <c r="Q34">
        <v>1.81</v>
      </c>
      <c r="R34">
        <v>2.25</v>
      </c>
      <c r="S34">
        <v>3.18</v>
      </c>
      <c r="T34">
        <v>4.12</v>
      </c>
      <c r="U34">
        <v>5.18</v>
      </c>
      <c r="V34">
        <v>5.57</v>
      </c>
      <c r="W34">
        <v>6.92</v>
      </c>
      <c r="X34">
        <v>5.43</v>
      </c>
      <c r="Y34">
        <v>4.88</v>
      </c>
      <c r="Z34">
        <v>4.08</v>
      </c>
      <c r="AA34">
        <v>3.56</v>
      </c>
      <c r="AB34">
        <v>3.04</v>
      </c>
      <c r="AC34">
        <v>2.37</v>
      </c>
      <c r="AD34">
        <v>2.2000000000000002</v>
      </c>
      <c r="AE34">
        <v>1.9</v>
      </c>
      <c r="AF34">
        <v>1.74</v>
      </c>
      <c r="AG34">
        <v>1.5</v>
      </c>
      <c r="AH34">
        <v>1.31</v>
      </c>
      <c r="AI34">
        <v>1.0900000000000001</v>
      </c>
      <c r="AJ34">
        <v>0.99</v>
      </c>
      <c r="AK34">
        <v>0.93</v>
      </c>
      <c r="AL34">
        <v>0.95</v>
      </c>
      <c r="AM34">
        <v>1.04</v>
      </c>
      <c r="AN34">
        <v>1.25</v>
      </c>
      <c r="AO34">
        <v>1.31</v>
      </c>
      <c r="AP34">
        <v>1.33</v>
      </c>
      <c r="AQ34">
        <v>1.51</v>
      </c>
      <c r="AR34">
        <v>1.56</v>
      </c>
      <c r="AS34">
        <v>1.48</v>
      </c>
      <c r="AT34">
        <v>1.33</v>
      </c>
      <c r="AU34">
        <v>1.1000000000000001</v>
      </c>
      <c r="AV34">
        <v>0.85</v>
      </c>
      <c r="AW34">
        <v>0.54</v>
      </c>
      <c r="AX34">
        <v>0.28000000000000003</v>
      </c>
      <c r="AY34">
        <v>0.05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1.38</v>
      </c>
    </row>
    <row r="35" spans="1:63" x14ac:dyDescent="0.25">
      <c r="A35">
        <v>124</v>
      </c>
      <c r="B35" t="s">
        <v>175</v>
      </c>
      <c r="C35">
        <v>59.22</v>
      </c>
      <c r="D35">
        <v>29.13</v>
      </c>
      <c r="E35">
        <v>11.64</v>
      </c>
      <c r="F35" s="125">
        <v>45148.571886574071</v>
      </c>
      <c r="G35">
        <v>12.76</v>
      </c>
      <c r="H35">
        <v>0.315</v>
      </c>
      <c r="I35">
        <v>2.88</v>
      </c>
      <c r="J35">
        <v>76.2</v>
      </c>
      <c r="K35">
        <v>1.27</v>
      </c>
      <c r="L35">
        <v>5.45</v>
      </c>
      <c r="M35">
        <v>8.76</v>
      </c>
      <c r="N35">
        <v>1.88</v>
      </c>
      <c r="O35">
        <v>1.72</v>
      </c>
      <c r="P35">
        <v>1.59</v>
      </c>
      <c r="Q35">
        <v>1.77</v>
      </c>
      <c r="R35">
        <v>2.2000000000000002</v>
      </c>
      <c r="S35">
        <v>3.12</v>
      </c>
      <c r="T35">
        <v>4.04</v>
      </c>
      <c r="U35">
        <v>5.07</v>
      </c>
      <c r="V35">
        <v>5.46</v>
      </c>
      <c r="W35">
        <v>6.78</v>
      </c>
      <c r="X35">
        <v>5.32</v>
      </c>
      <c r="Y35">
        <v>4.78</v>
      </c>
      <c r="Z35">
        <v>4</v>
      </c>
      <c r="AA35">
        <v>3.5</v>
      </c>
      <c r="AB35">
        <v>2.99</v>
      </c>
      <c r="AC35">
        <v>2.34</v>
      </c>
      <c r="AD35">
        <v>2.1800000000000002</v>
      </c>
      <c r="AE35">
        <v>1.88</v>
      </c>
      <c r="AF35">
        <v>1.72</v>
      </c>
      <c r="AG35">
        <v>1.49</v>
      </c>
      <c r="AH35">
        <v>1.29</v>
      </c>
      <c r="AI35">
        <v>1.07</v>
      </c>
      <c r="AJ35">
        <v>0.98</v>
      </c>
      <c r="AK35">
        <v>0.93</v>
      </c>
      <c r="AL35">
        <v>0.97</v>
      </c>
      <c r="AM35">
        <v>1.08</v>
      </c>
      <c r="AN35">
        <v>1.32</v>
      </c>
      <c r="AO35">
        <v>1.39</v>
      </c>
      <c r="AP35">
        <v>1.39</v>
      </c>
      <c r="AQ35">
        <v>1.54</v>
      </c>
      <c r="AR35">
        <v>1.52</v>
      </c>
      <c r="AS35">
        <v>1.36</v>
      </c>
      <c r="AT35">
        <v>1.1499999999999999</v>
      </c>
      <c r="AU35">
        <v>0.91</v>
      </c>
      <c r="AV35">
        <v>0.72</v>
      </c>
      <c r="AW35">
        <v>0.57999999999999996</v>
      </c>
      <c r="AX35">
        <v>0.5</v>
      </c>
      <c r="AY35">
        <v>0.49</v>
      </c>
      <c r="AZ35">
        <v>0.46</v>
      </c>
      <c r="BA35">
        <v>0.43</v>
      </c>
      <c r="BB35">
        <v>0.34</v>
      </c>
      <c r="BC35">
        <v>0.2</v>
      </c>
      <c r="BD35">
        <v>0.05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1.35</v>
      </c>
    </row>
    <row r="36" spans="1:63" x14ac:dyDescent="0.25">
      <c r="A36">
        <v>125</v>
      </c>
      <c r="B36" t="s">
        <v>175</v>
      </c>
      <c r="C36">
        <v>59.8</v>
      </c>
      <c r="D36">
        <v>28.29</v>
      </c>
      <c r="E36">
        <v>11.91</v>
      </c>
      <c r="F36" s="125">
        <v>45148.572662037041</v>
      </c>
      <c r="G36">
        <v>12.62</v>
      </c>
      <c r="H36">
        <v>0.30599999999999999</v>
      </c>
      <c r="I36">
        <v>2.83</v>
      </c>
      <c r="J36">
        <v>80.3</v>
      </c>
      <c r="K36">
        <v>1.37</v>
      </c>
      <c r="L36">
        <v>5.66</v>
      </c>
      <c r="M36">
        <v>8.92</v>
      </c>
      <c r="N36">
        <v>1.9</v>
      </c>
      <c r="O36">
        <v>1.74</v>
      </c>
      <c r="P36">
        <v>1.61</v>
      </c>
      <c r="Q36">
        <v>1.78</v>
      </c>
      <c r="R36">
        <v>2.21</v>
      </c>
      <c r="S36">
        <v>3.12</v>
      </c>
      <c r="T36">
        <v>4.05</v>
      </c>
      <c r="U36">
        <v>5.09</v>
      </c>
      <c r="V36">
        <v>5.47</v>
      </c>
      <c r="W36">
        <v>6.79</v>
      </c>
      <c r="X36">
        <v>5.33</v>
      </c>
      <c r="Y36">
        <v>4.78</v>
      </c>
      <c r="Z36">
        <v>3.99</v>
      </c>
      <c r="AA36">
        <v>3.47</v>
      </c>
      <c r="AB36">
        <v>2.96</v>
      </c>
      <c r="AC36">
        <v>2.2999999999999998</v>
      </c>
      <c r="AD36">
        <v>2.14</v>
      </c>
      <c r="AE36">
        <v>1.84</v>
      </c>
      <c r="AF36">
        <v>1.68</v>
      </c>
      <c r="AG36">
        <v>1.45</v>
      </c>
      <c r="AH36">
        <v>1.26</v>
      </c>
      <c r="AI36">
        <v>1.04</v>
      </c>
      <c r="AJ36">
        <v>0.94</v>
      </c>
      <c r="AK36">
        <v>0.88</v>
      </c>
      <c r="AL36">
        <v>0.9</v>
      </c>
      <c r="AM36">
        <v>0.99</v>
      </c>
      <c r="AN36">
        <v>1.19</v>
      </c>
      <c r="AO36">
        <v>1.24</v>
      </c>
      <c r="AP36">
        <v>1.25</v>
      </c>
      <c r="AQ36">
        <v>1.4</v>
      </c>
      <c r="AR36">
        <v>1.42</v>
      </c>
      <c r="AS36">
        <v>1.34</v>
      </c>
      <c r="AT36">
        <v>1.22</v>
      </c>
      <c r="AU36">
        <v>1.08</v>
      </c>
      <c r="AV36">
        <v>0.96</v>
      </c>
      <c r="AW36">
        <v>0.86</v>
      </c>
      <c r="AX36">
        <v>0.75</v>
      </c>
      <c r="AY36">
        <v>0.65</v>
      </c>
      <c r="AZ36">
        <v>0.48</v>
      </c>
      <c r="BA36">
        <v>0.33</v>
      </c>
      <c r="BB36">
        <v>0.16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1.37</v>
      </c>
    </row>
    <row r="37" spans="1:63" x14ac:dyDescent="0.25">
      <c r="A37">
        <v>126</v>
      </c>
      <c r="B37" t="s">
        <v>240</v>
      </c>
      <c r="C37">
        <v>59.69</v>
      </c>
      <c r="D37">
        <v>29.29</v>
      </c>
      <c r="E37">
        <v>11.02</v>
      </c>
      <c r="F37" s="125">
        <v>45148.571099537039</v>
      </c>
      <c r="G37">
        <v>12.76</v>
      </c>
      <c r="H37">
        <v>0.314</v>
      </c>
      <c r="I37">
        <v>2.84</v>
      </c>
      <c r="J37">
        <v>71.099999999999994</v>
      </c>
      <c r="K37">
        <v>1.27</v>
      </c>
      <c r="L37">
        <v>5.48</v>
      </c>
      <c r="M37">
        <v>8.83</v>
      </c>
      <c r="N37">
        <v>1.89</v>
      </c>
      <c r="O37">
        <v>1.74</v>
      </c>
      <c r="P37">
        <v>1.61</v>
      </c>
      <c r="Q37">
        <v>1.78</v>
      </c>
      <c r="R37">
        <v>2.2200000000000002</v>
      </c>
      <c r="S37">
        <v>3.14</v>
      </c>
      <c r="T37">
        <v>4.07</v>
      </c>
      <c r="U37">
        <v>5.12</v>
      </c>
      <c r="V37">
        <v>5.5</v>
      </c>
      <c r="W37">
        <v>6.84</v>
      </c>
      <c r="X37">
        <v>5.37</v>
      </c>
      <c r="Y37">
        <v>4.82</v>
      </c>
      <c r="Z37">
        <v>4.04</v>
      </c>
      <c r="AA37">
        <v>3.53</v>
      </c>
      <c r="AB37">
        <v>3.03</v>
      </c>
      <c r="AC37">
        <v>2.37</v>
      </c>
      <c r="AD37">
        <v>2.21</v>
      </c>
      <c r="AE37">
        <v>1.9</v>
      </c>
      <c r="AF37">
        <v>1.75</v>
      </c>
      <c r="AG37">
        <v>1.51</v>
      </c>
      <c r="AH37">
        <v>1.31</v>
      </c>
      <c r="AI37">
        <v>1.08</v>
      </c>
      <c r="AJ37">
        <v>0.99</v>
      </c>
      <c r="AK37">
        <v>0.93</v>
      </c>
      <c r="AL37">
        <v>0.96</v>
      </c>
      <c r="AM37">
        <v>1.06</v>
      </c>
      <c r="AN37">
        <v>1.29</v>
      </c>
      <c r="AO37">
        <v>1.35</v>
      </c>
      <c r="AP37">
        <v>1.36</v>
      </c>
      <c r="AQ37">
        <v>1.53</v>
      </c>
      <c r="AR37">
        <v>1.55</v>
      </c>
      <c r="AS37">
        <v>1.44</v>
      </c>
      <c r="AT37">
        <v>1.28</v>
      </c>
      <c r="AU37">
        <v>1.07</v>
      </c>
      <c r="AV37">
        <v>0.86</v>
      </c>
      <c r="AW37">
        <v>0.64</v>
      </c>
      <c r="AX37">
        <v>0.46</v>
      </c>
      <c r="AY37">
        <v>0.31</v>
      </c>
      <c r="AZ37">
        <v>0.21</v>
      </c>
      <c r="BA37">
        <v>0.15</v>
      </c>
      <c r="BB37">
        <v>0.1</v>
      </c>
      <c r="BC37">
        <v>0.04</v>
      </c>
      <c r="BD37">
        <v>0.01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1.37</v>
      </c>
    </row>
    <row r="38" spans="1:63" x14ac:dyDescent="0.25">
      <c r="A38">
        <v>127</v>
      </c>
      <c r="B38" t="s">
        <v>176</v>
      </c>
      <c r="C38">
        <v>51.76</v>
      </c>
      <c r="D38">
        <v>32.31</v>
      </c>
      <c r="E38">
        <v>15.93</v>
      </c>
      <c r="F38" s="125">
        <v>45148.582395833335</v>
      </c>
      <c r="G38">
        <v>11.16</v>
      </c>
      <c r="H38">
        <v>0.45900000000000002</v>
      </c>
      <c r="I38">
        <v>3.65</v>
      </c>
      <c r="J38">
        <v>96.9</v>
      </c>
      <c r="K38">
        <v>0.33</v>
      </c>
      <c r="L38">
        <v>3.24</v>
      </c>
      <c r="M38">
        <v>7.11</v>
      </c>
      <c r="N38">
        <v>1.67</v>
      </c>
      <c r="O38">
        <v>1.54</v>
      </c>
      <c r="P38">
        <v>1.42</v>
      </c>
      <c r="Q38">
        <v>1.58</v>
      </c>
      <c r="R38">
        <v>2</v>
      </c>
      <c r="S38">
        <v>2.88</v>
      </c>
      <c r="T38">
        <v>3.78</v>
      </c>
      <c r="U38">
        <v>4.8</v>
      </c>
      <c r="V38">
        <v>5.2</v>
      </c>
      <c r="W38">
        <v>6.48</v>
      </c>
      <c r="X38">
        <v>5.1100000000000003</v>
      </c>
      <c r="Y38">
        <v>4.5999999999999996</v>
      </c>
      <c r="Z38">
        <v>3.85</v>
      </c>
      <c r="AA38">
        <v>3.37</v>
      </c>
      <c r="AB38">
        <v>2.88</v>
      </c>
      <c r="AC38">
        <v>2.25</v>
      </c>
      <c r="AD38">
        <v>2.11</v>
      </c>
      <c r="AE38">
        <v>1.84</v>
      </c>
      <c r="AF38">
        <v>1.72</v>
      </c>
      <c r="AG38">
        <v>1.52</v>
      </c>
      <c r="AH38">
        <v>1.38</v>
      </c>
      <c r="AI38">
        <v>1.23</v>
      </c>
      <c r="AJ38">
        <v>1.23</v>
      </c>
      <c r="AK38">
        <v>1.28</v>
      </c>
      <c r="AL38">
        <v>1.47</v>
      </c>
      <c r="AM38">
        <v>1.73</v>
      </c>
      <c r="AN38">
        <v>2.17</v>
      </c>
      <c r="AO38">
        <v>2.2799999999999998</v>
      </c>
      <c r="AP38">
        <v>2.2400000000000002</v>
      </c>
      <c r="AQ38">
        <v>2.41</v>
      </c>
      <c r="AR38">
        <v>2.2999999999999998</v>
      </c>
      <c r="AS38">
        <v>2.0099999999999998</v>
      </c>
      <c r="AT38">
        <v>1.65</v>
      </c>
      <c r="AU38">
        <v>1.27</v>
      </c>
      <c r="AV38">
        <v>0.99</v>
      </c>
      <c r="AW38">
        <v>0.76</v>
      </c>
      <c r="AX38">
        <v>0.61</v>
      </c>
      <c r="AY38">
        <v>0.54</v>
      </c>
      <c r="AZ38">
        <v>0.46</v>
      </c>
      <c r="BA38">
        <v>0.38</v>
      </c>
      <c r="BB38">
        <v>0.25</v>
      </c>
      <c r="BC38">
        <v>0.08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1.2</v>
      </c>
    </row>
    <row r="39" spans="1:63" x14ac:dyDescent="0.25">
      <c r="A39">
        <v>128</v>
      </c>
      <c r="B39" t="s">
        <v>176</v>
      </c>
      <c r="C39">
        <v>51.78</v>
      </c>
      <c r="D39">
        <v>31.92</v>
      </c>
      <c r="E39">
        <v>16.29</v>
      </c>
      <c r="F39" s="125">
        <v>45148.582789351851</v>
      </c>
      <c r="G39">
        <v>11.13</v>
      </c>
      <c r="H39">
        <v>0.45600000000000002</v>
      </c>
      <c r="I39">
        <v>3.64</v>
      </c>
      <c r="J39">
        <v>98.3</v>
      </c>
      <c r="K39">
        <v>0.34</v>
      </c>
      <c r="L39">
        <v>3.29</v>
      </c>
      <c r="M39">
        <v>7.12</v>
      </c>
      <c r="N39">
        <v>1.67</v>
      </c>
      <c r="O39">
        <v>1.54</v>
      </c>
      <c r="P39">
        <v>1.42</v>
      </c>
      <c r="Q39">
        <v>1.58</v>
      </c>
      <c r="R39">
        <v>2</v>
      </c>
      <c r="S39">
        <v>2.88</v>
      </c>
      <c r="T39">
        <v>3.78</v>
      </c>
      <c r="U39">
        <v>4.8</v>
      </c>
      <c r="V39">
        <v>5.19</v>
      </c>
      <c r="W39">
        <v>6.48</v>
      </c>
      <c r="X39">
        <v>5.0999999999999996</v>
      </c>
      <c r="Y39">
        <v>4.58</v>
      </c>
      <c r="Z39">
        <v>3.83</v>
      </c>
      <c r="AA39">
        <v>3.33</v>
      </c>
      <c r="AB39">
        <v>2.83</v>
      </c>
      <c r="AC39">
        <v>2.2000000000000002</v>
      </c>
      <c r="AD39">
        <v>2.04</v>
      </c>
      <c r="AE39">
        <v>1.77</v>
      </c>
      <c r="AF39">
        <v>1.64</v>
      </c>
      <c r="AG39">
        <v>1.46</v>
      </c>
      <c r="AH39">
        <v>1.32</v>
      </c>
      <c r="AI39">
        <v>1.19</v>
      </c>
      <c r="AJ39">
        <v>1.2</v>
      </c>
      <c r="AK39">
        <v>1.27</v>
      </c>
      <c r="AL39">
        <v>1.49</v>
      </c>
      <c r="AM39">
        <v>1.77</v>
      </c>
      <c r="AN39">
        <v>2.23</v>
      </c>
      <c r="AO39">
        <v>2.34</v>
      </c>
      <c r="AP39">
        <v>2.2999999999999998</v>
      </c>
      <c r="AQ39">
        <v>2.4700000000000002</v>
      </c>
      <c r="AR39">
        <v>2.34</v>
      </c>
      <c r="AS39">
        <v>2.0299999999999998</v>
      </c>
      <c r="AT39">
        <v>1.65</v>
      </c>
      <c r="AU39">
        <v>1.27</v>
      </c>
      <c r="AV39">
        <v>0.99</v>
      </c>
      <c r="AW39">
        <v>0.78</v>
      </c>
      <c r="AX39">
        <v>0.65</v>
      </c>
      <c r="AY39">
        <v>0.57999999999999996</v>
      </c>
      <c r="AZ39">
        <v>0.49</v>
      </c>
      <c r="BA39">
        <v>0.4</v>
      </c>
      <c r="BB39">
        <v>0.25</v>
      </c>
      <c r="BC39">
        <v>0.08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1.26</v>
      </c>
    </row>
    <row r="40" spans="1:63" x14ac:dyDescent="0.25">
      <c r="A40">
        <v>129</v>
      </c>
      <c r="B40" t="s">
        <v>176</v>
      </c>
      <c r="C40">
        <v>51.47</v>
      </c>
      <c r="D40">
        <v>31.07</v>
      </c>
      <c r="E40">
        <v>17.46</v>
      </c>
      <c r="F40" s="125">
        <v>45148.583182870374</v>
      </c>
      <c r="G40">
        <v>11.1</v>
      </c>
      <c r="H40">
        <v>0.45600000000000002</v>
      </c>
      <c r="I40">
        <v>3.68</v>
      </c>
      <c r="J40">
        <v>110</v>
      </c>
      <c r="K40">
        <v>0.35</v>
      </c>
      <c r="L40">
        <v>3.31</v>
      </c>
      <c r="M40">
        <v>7.09</v>
      </c>
      <c r="N40">
        <v>1.65</v>
      </c>
      <c r="O40">
        <v>1.53</v>
      </c>
      <c r="P40">
        <v>1.41</v>
      </c>
      <c r="Q40">
        <v>1.57</v>
      </c>
      <c r="R40">
        <v>1.99</v>
      </c>
      <c r="S40">
        <v>2.86</v>
      </c>
      <c r="T40">
        <v>3.76</v>
      </c>
      <c r="U40">
        <v>4.7699999999999996</v>
      </c>
      <c r="V40">
        <v>5.16</v>
      </c>
      <c r="W40">
        <v>6.43</v>
      </c>
      <c r="X40">
        <v>5.0599999999999996</v>
      </c>
      <c r="Y40">
        <v>4.54</v>
      </c>
      <c r="Z40">
        <v>3.78</v>
      </c>
      <c r="AA40">
        <v>3.27</v>
      </c>
      <c r="AB40">
        <v>2.77</v>
      </c>
      <c r="AC40">
        <v>2.14</v>
      </c>
      <c r="AD40">
        <v>1.98</v>
      </c>
      <c r="AE40">
        <v>1.71</v>
      </c>
      <c r="AF40">
        <v>1.59</v>
      </c>
      <c r="AG40">
        <v>1.41</v>
      </c>
      <c r="AH40">
        <v>1.28</v>
      </c>
      <c r="AI40">
        <v>1.1499999999999999</v>
      </c>
      <c r="AJ40">
        <v>1.1599999999999999</v>
      </c>
      <c r="AK40">
        <v>1.22</v>
      </c>
      <c r="AL40">
        <v>1.43</v>
      </c>
      <c r="AM40">
        <v>1.71</v>
      </c>
      <c r="AN40">
        <v>2.17</v>
      </c>
      <c r="AO40">
        <v>2.29</v>
      </c>
      <c r="AP40">
        <v>2.25</v>
      </c>
      <c r="AQ40">
        <v>2.4</v>
      </c>
      <c r="AR40">
        <v>2.23</v>
      </c>
      <c r="AS40">
        <v>1.87</v>
      </c>
      <c r="AT40">
        <v>1.45</v>
      </c>
      <c r="AU40">
        <v>1.06</v>
      </c>
      <c r="AV40">
        <v>0.82</v>
      </c>
      <c r="AW40">
        <v>0.74</v>
      </c>
      <c r="AX40">
        <v>0.78</v>
      </c>
      <c r="AY40">
        <v>0.9</v>
      </c>
      <c r="AZ40">
        <v>0.96</v>
      </c>
      <c r="BA40">
        <v>0.91</v>
      </c>
      <c r="BB40">
        <v>0.68</v>
      </c>
      <c r="BC40">
        <v>0.34</v>
      </c>
      <c r="BD40">
        <v>0.08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1.34</v>
      </c>
    </row>
    <row r="41" spans="1:63" x14ac:dyDescent="0.25">
      <c r="A41">
        <v>130</v>
      </c>
      <c r="B41" t="s">
        <v>176</v>
      </c>
      <c r="C41">
        <v>52.56</v>
      </c>
      <c r="D41">
        <v>31.02</v>
      </c>
      <c r="E41">
        <v>16.420000000000002</v>
      </c>
      <c r="F41" s="125">
        <v>45148.58357638889</v>
      </c>
      <c r="G41">
        <v>11.08</v>
      </c>
      <c r="H41">
        <v>0.44500000000000001</v>
      </c>
      <c r="I41">
        <v>3.54</v>
      </c>
      <c r="J41">
        <v>100</v>
      </c>
      <c r="K41">
        <v>0.37</v>
      </c>
      <c r="L41">
        <v>3.41</v>
      </c>
      <c r="M41">
        <v>7.24</v>
      </c>
      <c r="N41">
        <v>1.69</v>
      </c>
      <c r="O41">
        <v>1.56</v>
      </c>
      <c r="P41">
        <v>1.44</v>
      </c>
      <c r="Q41">
        <v>1.6</v>
      </c>
      <c r="R41">
        <v>2.0299999999999998</v>
      </c>
      <c r="S41">
        <v>2.92</v>
      </c>
      <c r="T41">
        <v>3.84</v>
      </c>
      <c r="U41">
        <v>4.87</v>
      </c>
      <c r="V41">
        <v>5.26</v>
      </c>
      <c r="W41">
        <v>6.56</v>
      </c>
      <c r="X41">
        <v>5.16</v>
      </c>
      <c r="Y41">
        <v>4.62</v>
      </c>
      <c r="Z41">
        <v>3.85</v>
      </c>
      <c r="AA41">
        <v>3.31</v>
      </c>
      <c r="AB41">
        <v>2.79</v>
      </c>
      <c r="AC41">
        <v>2.14</v>
      </c>
      <c r="AD41">
        <v>1.98</v>
      </c>
      <c r="AE41">
        <v>1.71</v>
      </c>
      <c r="AF41">
        <v>1.59</v>
      </c>
      <c r="AG41">
        <v>1.41</v>
      </c>
      <c r="AH41">
        <v>1.28</v>
      </c>
      <c r="AI41">
        <v>1.1499999999999999</v>
      </c>
      <c r="AJ41">
        <v>1.1499999999999999</v>
      </c>
      <c r="AK41">
        <v>1.21</v>
      </c>
      <c r="AL41">
        <v>1.41</v>
      </c>
      <c r="AM41">
        <v>1.68</v>
      </c>
      <c r="AN41">
        <v>2.12</v>
      </c>
      <c r="AO41">
        <v>2.25</v>
      </c>
      <c r="AP41">
        <v>2.23</v>
      </c>
      <c r="AQ41">
        <v>2.42</v>
      </c>
      <c r="AR41">
        <v>2.3199999999999998</v>
      </c>
      <c r="AS41">
        <v>2.0299999999999998</v>
      </c>
      <c r="AT41">
        <v>1.67</v>
      </c>
      <c r="AU41">
        <v>1.3</v>
      </c>
      <c r="AV41">
        <v>1.03</v>
      </c>
      <c r="AW41">
        <v>0.82</v>
      </c>
      <c r="AX41">
        <v>0.69</v>
      </c>
      <c r="AY41">
        <v>0.62</v>
      </c>
      <c r="AZ41">
        <v>0.52</v>
      </c>
      <c r="BA41">
        <v>0.42</v>
      </c>
      <c r="BB41">
        <v>0.26</v>
      </c>
      <c r="BC41">
        <v>0.08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1.23</v>
      </c>
    </row>
    <row r="42" spans="1:63" x14ac:dyDescent="0.25">
      <c r="A42">
        <v>131</v>
      </c>
      <c r="B42" t="s">
        <v>176</v>
      </c>
      <c r="C42">
        <v>54.35</v>
      </c>
      <c r="D42">
        <v>31.43</v>
      </c>
      <c r="E42">
        <v>14.22</v>
      </c>
      <c r="F42" s="125">
        <v>45148.583969907406</v>
      </c>
      <c r="G42">
        <v>11.05</v>
      </c>
      <c r="H42">
        <v>0.42899999999999999</v>
      </c>
      <c r="I42">
        <v>3.34</v>
      </c>
      <c r="J42">
        <v>85.9</v>
      </c>
      <c r="K42">
        <v>0.4</v>
      </c>
      <c r="L42">
        <v>3.57</v>
      </c>
      <c r="M42">
        <v>7.5</v>
      </c>
      <c r="N42">
        <v>1.74</v>
      </c>
      <c r="O42">
        <v>1.61</v>
      </c>
      <c r="P42">
        <v>1.48</v>
      </c>
      <c r="Q42">
        <v>1.65</v>
      </c>
      <c r="R42">
        <v>2.1</v>
      </c>
      <c r="S42">
        <v>3.02</v>
      </c>
      <c r="T42">
        <v>3.96</v>
      </c>
      <c r="U42">
        <v>5.03</v>
      </c>
      <c r="V42">
        <v>5.44</v>
      </c>
      <c r="W42">
        <v>6.77</v>
      </c>
      <c r="X42">
        <v>5.32</v>
      </c>
      <c r="Y42">
        <v>4.76</v>
      </c>
      <c r="Z42">
        <v>3.96</v>
      </c>
      <c r="AA42">
        <v>3.4</v>
      </c>
      <c r="AB42">
        <v>2.86</v>
      </c>
      <c r="AC42">
        <v>2.19</v>
      </c>
      <c r="AD42">
        <v>2.0099999999999998</v>
      </c>
      <c r="AE42">
        <v>1.74</v>
      </c>
      <c r="AF42">
        <v>1.61</v>
      </c>
      <c r="AG42">
        <v>1.43</v>
      </c>
      <c r="AH42">
        <v>1.29</v>
      </c>
      <c r="AI42">
        <v>1.1599999999999999</v>
      </c>
      <c r="AJ42">
        <v>1.1599999999999999</v>
      </c>
      <c r="AK42">
        <v>1.21</v>
      </c>
      <c r="AL42">
        <v>1.41</v>
      </c>
      <c r="AM42">
        <v>1.67</v>
      </c>
      <c r="AN42">
        <v>2.11</v>
      </c>
      <c r="AO42">
        <v>2.23</v>
      </c>
      <c r="AP42">
        <v>2.19</v>
      </c>
      <c r="AQ42">
        <v>2.34</v>
      </c>
      <c r="AR42">
        <v>2.19</v>
      </c>
      <c r="AS42">
        <v>1.84</v>
      </c>
      <c r="AT42">
        <v>1.41</v>
      </c>
      <c r="AU42">
        <v>1</v>
      </c>
      <c r="AV42">
        <v>0.71</v>
      </c>
      <c r="AW42">
        <v>0.51</v>
      </c>
      <c r="AX42">
        <v>0.44</v>
      </c>
      <c r="AY42">
        <v>0.44</v>
      </c>
      <c r="AZ42">
        <v>0.42</v>
      </c>
      <c r="BA42">
        <v>0.37</v>
      </c>
      <c r="BB42">
        <v>0.25</v>
      </c>
      <c r="BC42">
        <v>0.08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1.26</v>
      </c>
    </row>
    <row r="43" spans="1:63" x14ac:dyDescent="0.25">
      <c r="A43">
        <v>132</v>
      </c>
      <c r="B43" t="s">
        <v>199</v>
      </c>
      <c r="C43">
        <v>52.38</v>
      </c>
      <c r="D43">
        <v>31.55</v>
      </c>
      <c r="E43">
        <v>16.059999999999999</v>
      </c>
      <c r="F43" s="125">
        <v>45148.582395833335</v>
      </c>
      <c r="G43">
        <v>11.1</v>
      </c>
      <c r="H43">
        <v>0.44800000000000001</v>
      </c>
      <c r="I43">
        <v>3.56</v>
      </c>
      <c r="J43">
        <v>97.8</v>
      </c>
      <c r="K43">
        <v>0.36</v>
      </c>
      <c r="L43">
        <v>3.36</v>
      </c>
      <c r="M43">
        <v>7.21</v>
      </c>
      <c r="N43">
        <v>1.68</v>
      </c>
      <c r="O43">
        <v>1.56</v>
      </c>
      <c r="P43">
        <v>1.43</v>
      </c>
      <c r="Q43">
        <v>1.6</v>
      </c>
      <c r="R43">
        <v>2.02</v>
      </c>
      <c r="S43">
        <v>2.92</v>
      </c>
      <c r="T43">
        <v>3.82</v>
      </c>
      <c r="U43">
        <v>4.8499999999999996</v>
      </c>
      <c r="V43">
        <v>5.25</v>
      </c>
      <c r="W43">
        <v>6.55</v>
      </c>
      <c r="X43">
        <v>5.15</v>
      </c>
      <c r="Y43">
        <v>4.62</v>
      </c>
      <c r="Z43">
        <v>3.85</v>
      </c>
      <c r="AA43">
        <v>3.34</v>
      </c>
      <c r="AB43">
        <v>2.83</v>
      </c>
      <c r="AC43">
        <v>2.1800000000000002</v>
      </c>
      <c r="AD43">
        <v>2.0299999999999998</v>
      </c>
      <c r="AE43">
        <v>1.75</v>
      </c>
      <c r="AF43">
        <v>1.63</v>
      </c>
      <c r="AG43">
        <v>1.45</v>
      </c>
      <c r="AH43">
        <v>1.31</v>
      </c>
      <c r="AI43">
        <v>1.18</v>
      </c>
      <c r="AJ43">
        <v>1.18</v>
      </c>
      <c r="AK43">
        <v>1.24</v>
      </c>
      <c r="AL43">
        <v>1.44</v>
      </c>
      <c r="AM43">
        <v>1.71</v>
      </c>
      <c r="AN43">
        <v>2.16</v>
      </c>
      <c r="AO43">
        <v>2.2799999999999998</v>
      </c>
      <c r="AP43">
        <v>2.2400000000000002</v>
      </c>
      <c r="AQ43">
        <v>2.41</v>
      </c>
      <c r="AR43">
        <v>2.27</v>
      </c>
      <c r="AS43">
        <v>1.96</v>
      </c>
      <c r="AT43">
        <v>1.57</v>
      </c>
      <c r="AU43">
        <v>1.18</v>
      </c>
      <c r="AV43">
        <v>0.91</v>
      </c>
      <c r="AW43">
        <v>0.72</v>
      </c>
      <c r="AX43">
        <v>0.63</v>
      </c>
      <c r="AY43">
        <v>0.62</v>
      </c>
      <c r="AZ43">
        <v>0.56999999999999995</v>
      </c>
      <c r="BA43">
        <v>0.5</v>
      </c>
      <c r="BB43">
        <v>0.34</v>
      </c>
      <c r="BC43">
        <v>0.13</v>
      </c>
      <c r="BD43">
        <v>0.02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1.26</v>
      </c>
    </row>
    <row r="44" spans="1:63" x14ac:dyDescent="0.25">
      <c r="A44">
        <v>133</v>
      </c>
      <c r="B44" t="s">
        <v>200</v>
      </c>
      <c r="C44">
        <v>43.62</v>
      </c>
      <c r="D44">
        <v>35.200000000000003</v>
      </c>
      <c r="E44">
        <v>21.18</v>
      </c>
      <c r="F44" s="125">
        <v>45148.589513888888</v>
      </c>
      <c r="G44">
        <v>11.86</v>
      </c>
      <c r="H44">
        <v>0.91500000000000004</v>
      </c>
      <c r="I44">
        <v>5.0599999999999996</v>
      </c>
      <c r="J44">
        <v>246</v>
      </c>
      <c r="K44">
        <v>0</v>
      </c>
      <c r="L44">
        <v>0.8</v>
      </c>
      <c r="M44">
        <v>4.4800000000000004</v>
      </c>
      <c r="N44">
        <v>1.33</v>
      </c>
      <c r="O44">
        <v>1.3</v>
      </c>
      <c r="P44">
        <v>1.24</v>
      </c>
      <c r="Q44">
        <v>1.42</v>
      </c>
      <c r="R44">
        <v>1.83</v>
      </c>
      <c r="S44">
        <v>2.64</v>
      </c>
      <c r="T44">
        <v>3.47</v>
      </c>
      <c r="U44">
        <v>4.42</v>
      </c>
      <c r="V44">
        <v>4.83</v>
      </c>
      <c r="W44">
        <v>6.14</v>
      </c>
      <c r="X44">
        <v>5.01</v>
      </c>
      <c r="Y44">
        <v>4.71</v>
      </c>
      <c r="Z44">
        <v>4.2</v>
      </c>
      <c r="AA44">
        <v>4</v>
      </c>
      <c r="AB44">
        <v>3.7</v>
      </c>
      <c r="AC44">
        <v>3.08</v>
      </c>
      <c r="AD44">
        <v>2.98</v>
      </c>
      <c r="AE44">
        <v>2.6</v>
      </c>
      <c r="AF44">
        <v>2.38</v>
      </c>
      <c r="AG44">
        <v>2.04</v>
      </c>
      <c r="AH44">
        <v>1.74</v>
      </c>
      <c r="AI44">
        <v>1.38</v>
      </c>
      <c r="AJ44">
        <v>1.18</v>
      </c>
      <c r="AK44">
        <v>1.03</v>
      </c>
      <c r="AL44">
        <v>1</v>
      </c>
      <c r="AM44">
        <v>1.08</v>
      </c>
      <c r="AN44">
        <v>1.34</v>
      </c>
      <c r="AO44">
        <v>1.47</v>
      </c>
      <c r="AP44">
        <v>1.55</v>
      </c>
      <c r="AQ44">
        <v>1.81</v>
      </c>
      <c r="AR44">
        <v>1.86</v>
      </c>
      <c r="AS44">
        <v>1.7</v>
      </c>
      <c r="AT44">
        <v>1.44</v>
      </c>
      <c r="AU44">
        <v>1.1299999999999999</v>
      </c>
      <c r="AV44">
        <v>0.92</v>
      </c>
      <c r="AW44">
        <v>0.87</v>
      </c>
      <c r="AX44">
        <v>0.99</v>
      </c>
      <c r="AY44">
        <v>1.26</v>
      </c>
      <c r="AZ44">
        <v>1.55</v>
      </c>
      <c r="BA44">
        <v>1.74</v>
      </c>
      <c r="BB44">
        <v>1.68</v>
      </c>
      <c r="BC44">
        <v>1.33</v>
      </c>
      <c r="BD44">
        <v>0.92</v>
      </c>
      <c r="BE44">
        <v>0.41</v>
      </c>
      <c r="BF44">
        <v>0.04</v>
      </c>
      <c r="BG44">
        <v>0</v>
      </c>
      <c r="BH44">
        <v>0</v>
      </c>
      <c r="BI44">
        <v>0</v>
      </c>
      <c r="BJ44">
        <v>0</v>
      </c>
      <c r="BK44">
        <v>1.05</v>
      </c>
    </row>
    <row r="45" spans="1:63" x14ac:dyDescent="0.25">
      <c r="A45">
        <v>134</v>
      </c>
      <c r="B45" t="s">
        <v>200</v>
      </c>
      <c r="C45">
        <v>45.67</v>
      </c>
      <c r="D45">
        <v>36.47</v>
      </c>
      <c r="E45">
        <v>17.86</v>
      </c>
      <c r="F45" s="125">
        <v>45148.589907407404</v>
      </c>
      <c r="G45">
        <v>11.71</v>
      </c>
      <c r="H45">
        <v>0.84699999999999998</v>
      </c>
      <c r="I45">
        <v>4.59</v>
      </c>
      <c r="J45">
        <v>140</v>
      </c>
      <c r="K45">
        <v>0</v>
      </c>
      <c r="L45">
        <v>0.9</v>
      </c>
      <c r="M45">
        <v>4.79</v>
      </c>
      <c r="N45">
        <v>1.41</v>
      </c>
      <c r="O45">
        <v>1.36</v>
      </c>
      <c r="P45">
        <v>1.3</v>
      </c>
      <c r="Q45">
        <v>1.48</v>
      </c>
      <c r="R45">
        <v>1.9</v>
      </c>
      <c r="S45">
        <v>2.75</v>
      </c>
      <c r="T45">
        <v>3.61</v>
      </c>
      <c r="U45">
        <v>4.5999999999999996</v>
      </c>
      <c r="V45">
        <v>5.03</v>
      </c>
      <c r="W45">
        <v>6.4</v>
      </c>
      <c r="X45">
        <v>5.23</v>
      </c>
      <c r="Y45">
        <v>4.92</v>
      </c>
      <c r="Z45">
        <v>4.3899999999999997</v>
      </c>
      <c r="AA45">
        <v>4.18</v>
      </c>
      <c r="AB45">
        <v>3.85</v>
      </c>
      <c r="AC45">
        <v>3.2</v>
      </c>
      <c r="AD45">
        <v>3.07</v>
      </c>
      <c r="AE45">
        <v>2.67</v>
      </c>
      <c r="AF45">
        <v>2.42</v>
      </c>
      <c r="AG45">
        <v>2.06</v>
      </c>
      <c r="AH45">
        <v>1.74</v>
      </c>
      <c r="AI45">
        <v>1.38</v>
      </c>
      <c r="AJ45">
        <v>1.21</v>
      </c>
      <c r="AK45">
        <v>1.08</v>
      </c>
      <c r="AL45">
        <v>1.08</v>
      </c>
      <c r="AM45">
        <v>1.18</v>
      </c>
      <c r="AN45">
        <v>1.43</v>
      </c>
      <c r="AO45">
        <v>1.53</v>
      </c>
      <c r="AP45">
        <v>1.56</v>
      </c>
      <c r="AQ45">
        <v>1.78</v>
      </c>
      <c r="AR45">
        <v>1.82</v>
      </c>
      <c r="AS45">
        <v>1.69</v>
      </c>
      <c r="AT45">
        <v>1.49</v>
      </c>
      <c r="AU45">
        <v>1.23</v>
      </c>
      <c r="AV45">
        <v>1.04</v>
      </c>
      <c r="AW45">
        <v>0.93</v>
      </c>
      <c r="AX45">
        <v>0.91</v>
      </c>
      <c r="AY45">
        <v>1</v>
      </c>
      <c r="AZ45">
        <v>1.06</v>
      </c>
      <c r="BA45">
        <v>1.0900000000000001</v>
      </c>
      <c r="BB45">
        <v>0.97</v>
      </c>
      <c r="BC45">
        <v>0.71</v>
      </c>
      <c r="BD45">
        <v>0.44</v>
      </c>
      <c r="BE45">
        <v>0.14000000000000001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1.07</v>
      </c>
    </row>
    <row r="46" spans="1:63" x14ac:dyDescent="0.25">
      <c r="A46">
        <v>135</v>
      </c>
      <c r="B46" t="s">
        <v>200</v>
      </c>
      <c r="C46">
        <v>46.11</v>
      </c>
      <c r="D46">
        <v>36.35</v>
      </c>
      <c r="E46">
        <v>17.53</v>
      </c>
      <c r="F46" s="125">
        <v>45148.590300925927</v>
      </c>
      <c r="G46">
        <v>11.57</v>
      </c>
      <c r="H46">
        <v>0.81899999999999995</v>
      </c>
      <c r="I46">
        <v>4.51</v>
      </c>
      <c r="J46">
        <v>131</v>
      </c>
      <c r="K46">
        <v>0</v>
      </c>
      <c r="L46">
        <v>0.96</v>
      </c>
      <c r="M46">
        <v>4.92</v>
      </c>
      <c r="N46">
        <v>1.43</v>
      </c>
      <c r="O46">
        <v>1.38</v>
      </c>
      <c r="P46">
        <v>1.31</v>
      </c>
      <c r="Q46">
        <v>1.49</v>
      </c>
      <c r="R46">
        <v>1.91</v>
      </c>
      <c r="S46">
        <v>2.76</v>
      </c>
      <c r="T46">
        <v>3.62</v>
      </c>
      <c r="U46">
        <v>4.62</v>
      </c>
      <c r="V46">
        <v>5.0599999999999996</v>
      </c>
      <c r="W46">
        <v>6.44</v>
      </c>
      <c r="X46">
        <v>5.26</v>
      </c>
      <c r="Y46">
        <v>4.95</v>
      </c>
      <c r="Z46">
        <v>4.41</v>
      </c>
      <c r="AA46">
        <v>4.1900000000000004</v>
      </c>
      <c r="AB46">
        <v>3.85</v>
      </c>
      <c r="AC46">
        <v>3.19</v>
      </c>
      <c r="AD46">
        <v>3.06</v>
      </c>
      <c r="AE46">
        <v>2.64</v>
      </c>
      <c r="AF46">
        <v>2.4</v>
      </c>
      <c r="AG46">
        <v>2.0299999999999998</v>
      </c>
      <c r="AH46">
        <v>1.72</v>
      </c>
      <c r="AI46">
        <v>1.37</v>
      </c>
      <c r="AJ46">
        <v>1.19</v>
      </c>
      <c r="AK46">
        <v>1.07</v>
      </c>
      <c r="AL46">
        <v>1.06</v>
      </c>
      <c r="AM46">
        <v>1.17</v>
      </c>
      <c r="AN46">
        <v>1.44</v>
      </c>
      <c r="AO46">
        <v>1.55</v>
      </c>
      <c r="AP46">
        <v>1.61</v>
      </c>
      <c r="AQ46">
        <v>1.85</v>
      </c>
      <c r="AR46">
        <v>1.9</v>
      </c>
      <c r="AS46">
        <v>1.75</v>
      </c>
      <c r="AT46">
        <v>1.51</v>
      </c>
      <c r="AU46">
        <v>1.21</v>
      </c>
      <c r="AV46">
        <v>0.96</v>
      </c>
      <c r="AW46">
        <v>0.81</v>
      </c>
      <c r="AX46">
        <v>0.77</v>
      </c>
      <c r="AY46">
        <v>0.84</v>
      </c>
      <c r="AZ46">
        <v>0.92</v>
      </c>
      <c r="BA46">
        <v>0.99</v>
      </c>
      <c r="BB46">
        <v>0.92</v>
      </c>
      <c r="BC46">
        <v>0.71</v>
      </c>
      <c r="BD46">
        <v>0.48</v>
      </c>
      <c r="BE46">
        <v>0.24</v>
      </c>
      <c r="BF46">
        <v>0.06</v>
      </c>
      <c r="BG46">
        <v>0</v>
      </c>
      <c r="BH46">
        <v>0</v>
      </c>
      <c r="BI46">
        <v>0</v>
      </c>
      <c r="BJ46">
        <v>0</v>
      </c>
      <c r="BK46">
        <v>1.07</v>
      </c>
    </row>
    <row r="47" spans="1:63" x14ac:dyDescent="0.25">
      <c r="A47">
        <v>136</v>
      </c>
      <c r="B47" t="s">
        <v>200</v>
      </c>
      <c r="C47">
        <v>47.45</v>
      </c>
      <c r="D47">
        <v>37.08</v>
      </c>
      <c r="E47">
        <v>15.47</v>
      </c>
      <c r="F47" s="125">
        <v>45148.590682870374</v>
      </c>
      <c r="G47">
        <v>11.44</v>
      </c>
      <c r="H47">
        <v>0.77500000000000002</v>
      </c>
      <c r="I47">
        <v>4.2699999999999996</v>
      </c>
      <c r="J47">
        <v>105</v>
      </c>
      <c r="K47">
        <v>0</v>
      </c>
      <c r="L47">
        <v>1.04</v>
      </c>
      <c r="M47">
        <v>5.15</v>
      </c>
      <c r="N47">
        <v>1.48</v>
      </c>
      <c r="O47">
        <v>1.43</v>
      </c>
      <c r="P47">
        <v>1.35</v>
      </c>
      <c r="Q47">
        <v>1.53</v>
      </c>
      <c r="R47">
        <v>1.96</v>
      </c>
      <c r="S47">
        <v>2.82</v>
      </c>
      <c r="T47">
        <v>3.71</v>
      </c>
      <c r="U47">
        <v>4.7300000000000004</v>
      </c>
      <c r="V47">
        <v>5.18</v>
      </c>
      <c r="W47">
        <v>6.6</v>
      </c>
      <c r="X47">
        <v>5.4</v>
      </c>
      <c r="Y47">
        <v>5.08</v>
      </c>
      <c r="Z47">
        <v>4.53</v>
      </c>
      <c r="AA47">
        <v>4.3099999999999996</v>
      </c>
      <c r="AB47">
        <v>3.96</v>
      </c>
      <c r="AC47">
        <v>3.28</v>
      </c>
      <c r="AD47">
        <v>3.13</v>
      </c>
      <c r="AE47">
        <v>2.71</v>
      </c>
      <c r="AF47">
        <v>2.4500000000000002</v>
      </c>
      <c r="AG47">
        <v>2.0699999999999998</v>
      </c>
      <c r="AH47">
        <v>1.75</v>
      </c>
      <c r="AI47">
        <v>1.38</v>
      </c>
      <c r="AJ47">
        <v>1.2</v>
      </c>
      <c r="AK47">
        <v>1.07</v>
      </c>
      <c r="AL47">
        <v>1.06</v>
      </c>
      <c r="AM47">
        <v>1.1599999999999999</v>
      </c>
      <c r="AN47">
        <v>1.44</v>
      </c>
      <c r="AO47">
        <v>1.57</v>
      </c>
      <c r="AP47">
        <v>1.64</v>
      </c>
      <c r="AQ47">
        <v>1.89</v>
      </c>
      <c r="AR47">
        <v>1.94</v>
      </c>
      <c r="AS47">
        <v>1.79</v>
      </c>
      <c r="AT47">
        <v>1.54</v>
      </c>
      <c r="AU47">
        <v>1.22</v>
      </c>
      <c r="AV47">
        <v>0.96</v>
      </c>
      <c r="AW47">
        <v>0.78</v>
      </c>
      <c r="AX47">
        <v>0.69</v>
      </c>
      <c r="AY47">
        <v>0.69</v>
      </c>
      <c r="AZ47">
        <v>0.68</v>
      </c>
      <c r="BA47">
        <v>0.65</v>
      </c>
      <c r="BB47">
        <v>0.52</v>
      </c>
      <c r="BC47">
        <v>0.32</v>
      </c>
      <c r="BD47">
        <v>0.16</v>
      </c>
      <c r="BE47">
        <v>0.02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1.0900000000000001</v>
      </c>
    </row>
    <row r="48" spans="1:63" x14ac:dyDescent="0.25">
      <c r="A48">
        <v>137</v>
      </c>
      <c r="B48" t="s">
        <v>200</v>
      </c>
      <c r="C48">
        <v>47.15</v>
      </c>
      <c r="D48">
        <v>36.6</v>
      </c>
      <c r="E48">
        <v>16.25</v>
      </c>
      <c r="F48" s="125">
        <v>45148.59107638889</v>
      </c>
      <c r="G48">
        <v>11.34</v>
      </c>
      <c r="H48">
        <v>0.76800000000000002</v>
      </c>
      <c r="I48">
        <v>4.33</v>
      </c>
      <c r="J48">
        <v>117</v>
      </c>
      <c r="K48">
        <v>0</v>
      </c>
      <c r="L48">
        <v>1.08</v>
      </c>
      <c r="M48">
        <v>5.19</v>
      </c>
      <c r="N48">
        <v>1.48</v>
      </c>
      <c r="O48">
        <v>1.43</v>
      </c>
      <c r="P48">
        <v>1.35</v>
      </c>
      <c r="Q48">
        <v>1.52</v>
      </c>
      <c r="R48">
        <v>1.94</v>
      </c>
      <c r="S48">
        <v>2.79</v>
      </c>
      <c r="T48">
        <v>3.67</v>
      </c>
      <c r="U48">
        <v>4.6900000000000004</v>
      </c>
      <c r="V48">
        <v>5.13</v>
      </c>
      <c r="W48">
        <v>6.54</v>
      </c>
      <c r="X48">
        <v>5.34</v>
      </c>
      <c r="Y48">
        <v>5.03</v>
      </c>
      <c r="Z48">
        <v>4.49</v>
      </c>
      <c r="AA48">
        <v>4.26</v>
      </c>
      <c r="AB48">
        <v>3.92</v>
      </c>
      <c r="AC48">
        <v>3.24</v>
      </c>
      <c r="AD48">
        <v>3.09</v>
      </c>
      <c r="AE48">
        <v>2.67</v>
      </c>
      <c r="AF48">
        <v>2.41</v>
      </c>
      <c r="AG48">
        <v>2.0299999999999998</v>
      </c>
      <c r="AH48">
        <v>1.72</v>
      </c>
      <c r="AI48">
        <v>1.37</v>
      </c>
      <c r="AJ48">
        <v>1.19</v>
      </c>
      <c r="AK48">
        <v>1.08</v>
      </c>
      <c r="AL48">
        <v>1.07</v>
      </c>
      <c r="AM48">
        <v>1.1599999999999999</v>
      </c>
      <c r="AN48">
        <v>1.41</v>
      </c>
      <c r="AO48">
        <v>1.5</v>
      </c>
      <c r="AP48">
        <v>1.54</v>
      </c>
      <c r="AQ48">
        <v>1.77</v>
      </c>
      <c r="AR48">
        <v>1.83</v>
      </c>
      <c r="AS48">
        <v>1.73</v>
      </c>
      <c r="AT48">
        <v>1.57</v>
      </c>
      <c r="AU48">
        <v>1.35</v>
      </c>
      <c r="AV48">
        <v>1.17</v>
      </c>
      <c r="AW48">
        <v>1.05</v>
      </c>
      <c r="AX48">
        <v>0.95</v>
      </c>
      <c r="AY48">
        <v>0.91</v>
      </c>
      <c r="AZ48">
        <v>0.8</v>
      </c>
      <c r="BA48">
        <v>0.7</v>
      </c>
      <c r="BB48">
        <v>0.52</v>
      </c>
      <c r="BC48">
        <v>0.28000000000000003</v>
      </c>
      <c r="BD48">
        <v>7.0000000000000007E-2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1.1100000000000001</v>
      </c>
    </row>
    <row r="49" spans="1:63" x14ac:dyDescent="0.25">
      <c r="A49">
        <v>138</v>
      </c>
      <c r="B49" t="s">
        <v>201</v>
      </c>
      <c r="C49">
        <v>46</v>
      </c>
      <c r="D49">
        <v>36.340000000000003</v>
      </c>
      <c r="E49">
        <v>17.66</v>
      </c>
      <c r="F49" s="125">
        <v>45148.589513888888</v>
      </c>
      <c r="G49">
        <v>11.58</v>
      </c>
      <c r="H49">
        <v>0.82199999999999995</v>
      </c>
      <c r="I49">
        <v>4.53</v>
      </c>
      <c r="J49">
        <v>135</v>
      </c>
      <c r="K49">
        <v>0</v>
      </c>
      <c r="L49">
        <v>0.95</v>
      </c>
      <c r="M49">
        <v>4.91</v>
      </c>
      <c r="N49">
        <v>1.43</v>
      </c>
      <c r="O49">
        <v>1.38</v>
      </c>
      <c r="P49">
        <v>1.31</v>
      </c>
      <c r="Q49">
        <v>1.49</v>
      </c>
      <c r="R49">
        <v>1.91</v>
      </c>
      <c r="S49">
        <v>2.75</v>
      </c>
      <c r="T49">
        <v>3.61</v>
      </c>
      <c r="U49">
        <v>4.6100000000000003</v>
      </c>
      <c r="V49">
        <v>5.04</v>
      </c>
      <c r="W49">
        <v>6.42</v>
      </c>
      <c r="X49">
        <v>5.25</v>
      </c>
      <c r="Y49">
        <v>4.9400000000000004</v>
      </c>
      <c r="Z49">
        <v>4.4000000000000004</v>
      </c>
      <c r="AA49">
        <v>4.1900000000000004</v>
      </c>
      <c r="AB49">
        <v>3.86</v>
      </c>
      <c r="AC49">
        <v>3.2</v>
      </c>
      <c r="AD49">
        <v>3.07</v>
      </c>
      <c r="AE49">
        <v>2.66</v>
      </c>
      <c r="AF49">
        <v>2.41</v>
      </c>
      <c r="AG49">
        <v>2.0499999999999998</v>
      </c>
      <c r="AH49">
        <v>1.73</v>
      </c>
      <c r="AI49">
        <v>1.38</v>
      </c>
      <c r="AJ49">
        <v>1.19</v>
      </c>
      <c r="AK49">
        <v>1.07</v>
      </c>
      <c r="AL49">
        <v>1.05</v>
      </c>
      <c r="AM49">
        <v>1.1499999999999999</v>
      </c>
      <c r="AN49">
        <v>1.41</v>
      </c>
      <c r="AO49">
        <v>1.52</v>
      </c>
      <c r="AP49">
        <v>1.58</v>
      </c>
      <c r="AQ49">
        <v>1.82</v>
      </c>
      <c r="AR49">
        <v>1.87</v>
      </c>
      <c r="AS49">
        <v>1.74</v>
      </c>
      <c r="AT49">
        <v>1.51</v>
      </c>
      <c r="AU49">
        <v>1.23</v>
      </c>
      <c r="AV49">
        <v>1.01</v>
      </c>
      <c r="AW49">
        <v>0.89</v>
      </c>
      <c r="AX49">
        <v>0.86</v>
      </c>
      <c r="AY49">
        <v>0.94</v>
      </c>
      <c r="AZ49">
        <v>1</v>
      </c>
      <c r="BA49">
        <v>1.03</v>
      </c>
      <c r="BB49">
        <v>0.92</v>
      </c>
      <c r="BC49">
        <v>0.67</v>
      </c>
      <c r="BD49">
        <v>0.41</v>
      </c>
      <c r="BE49">
        <v>0.16</v>
      </c>
      <c r="BF49">
        <v>0.02</v>
      </c>
      <c r="BG49">
        <v>0</v>
      </c>
      <c r="BH49">
        <v>0</v>
      </c>
      <c r="BI49">
        <v>0</v>
      </c>
      <c r="BJ49">
        <v>0</v>
      </c>
      <c r="BK49">
        <v>1.08</v>
      </c>
    </row>
    <row r="50" spans="1:63" x14ac:dyDescent="0.25">
      <c r="A50">
        <v>139</v>
      </c>
      <c r="B50" t="s">
        <v>178</v>
      </c>
      <c r="C50">
        <v>44.15</v>
      </c>
      <c r="D50">
        <v>33.86</v>
      </c>
      <c r="E50">
        <v>20.7</v>
      </c>
      <c r="F50" s="125">
        <v>45148.599675925929</v>
      </c>
      <c r="G50">
        <v>11.46</v>
      </c>
      <c r="H50">
        <v>0.81299999999999994</v>
      </c>
      <c r="I50">
        <v>4.95</v>
      </c>
      <c r="J50">
        <v>551</v>
      </c>
      <c r="K50">
        <v>0</v>
      </c>
      <c r="L50">
        <v>1</v>
      </c>
      <c r="M50">
        <v>4.9800000000000004</v>
      </c>
      <c r="N50">
        <v>1.43</v>
      </c>
      <c r="O50">
        <v>1.37</v>
      </c>
      <c r="P50">
        <v>1.28</v>
      </c>
      <c r="Q50">
        <v>1.42</v>
      </c>
      <c r="R50">
        <v>1.8</v>
      </c>
      <c r="S50">
        <v>2.59</v>
      </c>
      <c r="T50">
        <v>3.41</v>
      </c>
      <c r="U50">
        <v>4.3600000000000003</v>
      </c>
      <c r="V50">
        <v>4.7699999999999996</v>
      </c>
      <c r="W50">
        <v>6.08</v>
      </c>
      <c r="X50">
        <v>4.97</v>
      </c>
      <c r="Y50">
        <v>4.68</v>
      </c>
      <c r="Z50">
        <v>4.17</v>
      </c>
      <c r="AA50">
        <v>3.99</v>
      </c>
      <c r="AB50">
        <v>3.7</v>
      </c>
      <c r="AC50">
        <v>3.1</v>
      </c>
      <c r="AD50">
        <v>3.02</v>
      </c>
      <c r="AE50">
        <v>2.65</v>
      </c>
      <c r="AF50">
        <v>2.44</v>
      </c>
      <c r="AG50">
        <v>2.08</v>
      </c>
      <c r="AH50">
        <v>1.75</v>
      </c>
      <c r="AI50">
        <v>1.36</v>
      </c>
      <c r="AJ50">
        <v>1.1200000000000001</v>
      </c>
      <c r="AK50">
        <v>0.93</v>
      </c>
      <c r="AL50">
        <v>0.82</v>
      </c>
      <c r="AM50">
        <v>0.82</v>
      </c>
      <c r="AN50">
        <v>0.93</v>
      </c>
      <c r="AO50">
        <v>0.97</v>
      </c>
      <c r="AP50">
        <v>1.02</v>
      </c>
      <c r="AQ50">
        <v>1.21</v>
      </c>
      <c r="AR50">
        <v>1.31</v>
      </c>
      <c r="AS50">
        <v>1.28</v>
      </c>
      <c r="AT50">
        <v>1.19</v>
      </c>
      <c r="AU50">
        <v>1.01</v>
      </c>
      <c r="AV50">
        <v>0.83</v>
      </c>
      <c r="AW50">
        <v>0.67</v>
      </c>
      <c r="AX50">
        <v>0.59</v>
      </c>
      <c r="AY50">
        <v>0.62</v>
      </c>
      <c r="AZ50">
        <v>0.73</v>
      </c>
      <c r="BA50">
        <v>0.92</v>
      </c>
      <c r="BB50">
        <v>1.1299999999999999</v>
      </c>
      <c r="BC50">
        <v>1.29</v>
      </c>
      <c r="BD50">
        <v>1.37</v>
      </c>
      <c r="BE50">
        <v>1.36</v>
      </c>
      <c r="BF50">
        <v>1.27</v>
      </c>
      <c r="BG50">
        <v>1.1399999999999999</v>
      </c>
      <c r="BH50">
        <v>0.96</v>
      </c>
      <c r="BI50">
        <v>0.8</v>
      </c>
      <c r="BJ50">
        <v>0</v>
      </c>
      <c r="BK50">
        <v>1.1399999999999999</v>
      </c>
    </row>
    <row r="51" spans="1:63" x14ac:dyDescent="0.25">
      <c r="A51">
        <v>140</v>
      </c>
      <c r="B51" t="s">
        <v>178</v>
      </c>
      <c r="C51">
        <v>49.59</v>
      </c>
      <c r="D51">
        <v>36.97</v>
      </c>
      <c r="E51">
        <v>13.44</v>
      </c>
      <c r="F51" s="125">
        <v>45148.600069444445</v>
      </c>
      <c r="G51">
        <v>11.29</v>
      </c>
      <c r="H51">
        <v>0.68899999999999995</v>
      </c>
      <c r="I51">
        <v>3.95</v>
      </c>
      <c r="J51">
        <v>98.6</v>
      </c>
      <c r="K51">
        <v>0</v>
      </c>
      <c r="L51">
        <v>1.19</v>
      </c>
      <c r="M51">
        <v>5.68</v>
      </c>
      <c r="N51">
        <v>1.61</v>
      </c>
      <c r="O51">
        <v>1.53</v>
      </c>
      <c r="P51">
        <v>1.43</v>
      </c>
      <c r="Q51">
        <v>1.59</v>
      </c>
      <c r="R51">
        <v>2.0099999999999998</v>
      </c>
      <c r="S51">
        <v>2.89</v>
      </c>
      <c r="T51">
        <v>3.81</v>
      </c>
      <c r="U51">
        <v>4.88</v>
      </c>
      <c r="V51">
        <v>5.35</v>
      </c>
      <c r="W51">
        <v>6.82</v>
      </c>
      <c r="X51">
        <v>5.57</v>
      </c>
      <c r="Y51">
        <v>5.24</v>
      </c>
      <c r="Z51">
        <v>4.67</v>
      </c>
      <c r="AA51">
        <v>4.4400000000000004</v>
      </c>
      <c r="AB51">
        <v>4.09</v>
      </c>
      <c r="AC51">
        <v>3.41</v>
      </c>
      <c r="AD51">
        <v>3.29</v>
      </c>
      <c r="AE51">
        <v>2.86</v>
      </c>
      <c r="AF51">
        <v>2.61</v>
      </c>
      <c r="AG51">
        <v>2.21</v>
      </c>
      <c r="AH51">
        <v>1.86</v>
      </c>
      <c r="AI51">
        <v>1.43</v>
      </c>
      <c r="AJ51">
        <v>1.19</v>
      </c>
      <c r="AK51">
        <v>0.99</v>
      </c>
      <c r="AL51">
        <v>0.89</v>
      </c>
      <c r="AM51">
        <v>0.9</v>
      </c>
      <c r="AN51">
        <v>1.04</v>
      </c>
      <c r="AO51">
        <v>1.0900000000000001</v>
      </c>
      <c r="AP51">
        <v>1.1399999999999999</v>
      </c>
      <c r="AQ51">
        <v>1.36</v>
      </c>
      <c r="AR51">
        <v>1.46</v>
      </c>
      <c r="AS51">
        <v>1.43</v>
      </c>
      <c r="AT51">
        <v>1.34</v>
      </c>
      <c r="AU51">
        <v>1.1599999999999999</v>
      </c>
      <c r="AV51">
        <v>0.99</v>
      </c>
      <c r="AW51">
        <v>0.85</v>
      </c>
      <c r="AX51">
        <v>0.76</v>
      </c>
      <c r="AY51">
        <v>0.72</v>
      </c>
      <c r="AZ51">
        <v>0.67</v>
      </c>
      <c r="BA51">
        <v>0.62</v>
      </c>
      <c r="BB51">
        <v>0.48</v>
      </c>
      <c r="BC51">
        <v>0.28999999999999998</v>
      </c>
      <c r="BD51">
        <v>0.14000000000000001</v>
      </c>
      <c r="BE51">
        <v>0.01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1.1399999999999999</v>
      </c>
    </row>
    <row r="52" spans="1:63" x14ac:dyDescent="0.25">
      <c r="A52">
        <v>141</v>
      </c>
      <c r="B52" t="s">
        <v>178</v>
      </c>
      <c r="C52">
        <v>50.26</v>
      </c>
      <c r="D52">
        <v>36.65</v>
      </c>
      <c r="E52">
        <v>13.09</v>
      </c>
      <c r="F52" s="125">
        <v>45148.600462962961</v>
      </c>
      <c r="G52">
        <v>11.15</v>
      </c>
      <c r="H52">
        <v>0.66400000000000003</v>
      </c>
      <c r="I52">
        <v>3.87</v>
      </c>
      <c r="J52">
        <v>94.4</v>
      </c>
      <c r="K52">
        <v>0</v>
      </c>
      <c r="L52">
        <v>1.35</v>
      </c>
      <c r="M52">
        <v>5.81</v>
      </c>
      <c r="N52">
        <v>1.63</v>
      </c>
      <c r="O52">
        <v>1.55</v>
      </c>
      <c r="P52">
        <v>1.44</v>
      </c>
      <c r="Q52">
        <v>1.6</v>
      </c>
      <c r="R52">
        <v>2.02</v>
      </c>
      <c r="S52">
        <v>2.92</v>
      </c>
      <c r="T52">
        <v>3.84</v>
      </c>
      <c r="U52">
        <v>4.92</v>
      </c>
      <c r="V52">
        <v>5.4</v>
      </c>
      <c r="W52">
        <v>6.88</v>
      </c>
      <c r="X52">
        <v>5.62</v>
      </c>
      <c r="Y52">
        <v>5.28</v>
      </c>
      <c r="Z52">
        <v>4.7</v>
      </c>
      <c r="AA52">
        <v>4.45</v>
      </c>
      <c r="AB52">
        <v>4.08</v>
      </c>
      <c r="AC52">
        <v>3.38</v>
      </c>
      <c r="AD52">
        <v>3.24</v>
      </c>
      <c r="AE52">
        <v>2.81</v>
      </c>
      <c r="AF52">
        <v>2.5499999999999998</v>
      </c>
      <c r="AG52">
        <v>2.15</v>
      </c>
      <c r="AH52">
        <v>1.8</v>
      </c>
      <c r="AI52">
        <v>1.39</v>
      </c>
      <c r="AJ52">
        <v>1.1599999999999999</v>
      </c>
      <c r="AK52">
        <v>0.98</v>
      </c>
      <c r="AL52">
        <v>0.89</v>
      </c>
      <c r="AM52">
        <v>0.91</v>
      </c>
      <c r="AN52">
        <v>1.06</v>
      </c>
      <c r="AO52">
        <v>1.1100000000000001</v>
      </c>
      <c r="AP52">
        <v>1.1599999999999999</v>
      </c>
      <c r="AQ52">
        <v>1.36</v>
      </c>
      <c r="AR52">
        <v>1.45</v>
      </c>
      <c r="AS52">
        <v>1.42</v>
      </c>
      <c r="AT52">
        <v>1.33</v>
      </c>
      <c r="AU52">
        <v>1.18</v>
      </c>
      <c r="AV52">
        <v>1.04</v>
      </c>
      <c r="AW52">
        <v>0.91</v>
      </c>
      <c r="AX52">
        <v>0.8</v>
      </c>
      <c r="AY52">
        <v>0.73</v>
      </c>
      <c r="AZ52">
        <v>0.61</v>
      </c>
      <c r="BA52">
        <v>0.51</v>
      </c>
      <c r="BB52">
        <v>0.36</v>
      </c>
      <c r="BC52">
        <v>0.19</v>
      </c>
      <c r="BD52">
        <v>0.05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1.1399999999999999</v>
      </c>
    </row>
    <row r="53" spans="1:63" x14ac:dyDescent="0.25">
      <c r="A53">
        <v>142</v>
      </c>
      <c r="B53" t="s">
        <v>178</v>
      </c>
      <c r="C53">
        <v>49.17</v>
      </c>
      <c r="D53">
        <v>35.369999999999997</v>
      </c>
      <c r="E53">
        <v>15.46</v>
      </c>
      <c r="F53" s="125">
        <v>45148.600856481484</v>
      </c>
      <c r="G53">
        <v>11.03</v>
      </c>
      <c r="H53">
        <v>0.67100000000000004</v>
      </c>
      <c r="I53">
        <v>4.01</v>
      </c>
      <c r="J53">
        <v>132</v>
      </c>
      <c r="K53">
        <v>0</v>
      </c>
      <c r="L53">
        <v>1.38</v>
      </c>
      <c r="M53">
        <v>5.75</v>
      </c>
      <c r="N53">
        <v>1.59</v>
      </c>
      <c r="O53">
        <v>1.51</v>
      </c>
      <c r="P53">
        <v>1.4</v>
      </c>
      <c r="Q53">
        <v>1.56</v>
      </c>
      <c r="R53">
        <v>1.97</v>
      </c>
      <c r="S53">
        <v>2.84</v>
      </c>
      <c r="T53">
        <v>3.75</v>
      </c>
      <c r="U53">
        <v>4.8</v>
      </c>
      <c r="V53">
        <v>5.27</v>
      </c>
      <c r="W53">
        <v>6.72</v>
      </c>
      <c r="X53">
        <v>5.49</v>
      </c>
      <c r="Y53">
        <v>5.15</v>
      </c>
      <c r="Z53">
        <v>4.58</v>
      </c>
      <c r="AA53">
        <v>4.33</v>
      </c>
      <c r="AB53">
        <v>3.97</v>
      </c>
      <c r="AC53">
        <v>3.27</v>
      </c>
      <c r="AD53">
        <v>3.13</v>
      </c>
      <c r="AE53">
        <v>2.7</v>
      </c>
      <c r="AF53">
        <v>2.4500000000000002</v>
      </c>
      <c r="AG53">
        <v>2.06</v>
      </c>
      <c r="AH53">
        <v>1.73</v>
      </c>
      <c r="AI53">
        <v>1.34</v>
      </c>
      <c r="AJ53">
        <v>1.1200000000000001</v>
      </c>
      <c r="AK53">
        <v>0.95</v>
      </c>
      <c r="AL53">
        <v>0.86</v>
      </c>
      <c r="AM53">
        <v>0.86</v>
      </c>
      <c r="AN53">
        <v>0.99</v>
      </c>
      <c r="AO53">
        <v>1.03</v>
      </c>
      <c r="AP53">
        <v>1.06</v>
      </c>
      <c r="AQ53">
        <v>1.26</v>
      </c>
      <c r="AR53">
        <v>1.36</v>
      </c>
      <c r="AS53">
        <v>1.35</v>
      </c>
      <c r="AT53">
        <v>1.29</v>
      </c>
      <c r="AU53">
        <v>1.17</v>
      </c>
      <c r="AV53">
        <v>1.07</v>
      </c>
      <c r="AW53">
        <v>1.01</v>
      </c>
      <c r="AX53">
        <v>0.98</v>
      </c>
      <c r="AY53">
        <v>1</v>
      </c>
      <c r="AZ53">
        <v>0.96</v>
      </c>
      <c r="BA53">
        <v>0.92</v>
      </c>
      <c r="BB53">
        <v>0.78</v>
      </c>
      <c r="BC53">
        <v>0.56999999999999995</v>
      </c>
      <c r="BD53">
        <v>0.39</v>
      </c>
      <c r="BE53">
        <v>0.22</v>
      </c>
      <c r="BF53">
        <v>0.08</v>
      </c>
      <c r="BG53">
        <v>0</v>
      </c>
      <c r="BH53">
        <v>0</v>
      </c>
      <c r="BI53">
        <v>0</v>
      </c>
      <c r="BJ53">
        <v>0</v>
      </c>
      <c r="BK53">
        <v>1.1599999999999999</v>
      </c>
    </row>
    <row r="54" spans="1:63" x14ac:dyDescent="0.25">
      <c r="A54">
        <v>143</v>
      </c>
      <c r="B54" t="s">
        <v>178</v>
      </c>
      <c r="C54">
        <v>51.29</v>
      </c>
      <c r="D54">
        <v>36.340000000000003</v>
      </c>
      <c r="E54">
        <v>12.37</v>
      </c>
      <c r="F54" s="125">
        <v>45148.60125</v>
      </c>
      <c r="G54">
        <v>10.93</v>
      </c>
      <c r="H54">
        <v>0.63</v>
      </c>
      <c r="I54">
        <v>3.74</v>
      </c>
      <c r="J54">
        <v>86.8</v>
      </c>
      <c r="K54">
        <v>0</v>
      </c>
      <c r="L54">
        <v>1.51</v>
      </c>
      <c r="M54">
        <v>6.06</v>
      </c>
      <c r="N54">
        <v>1.66</v>
      </c>
      <c r="O54">
        <v>1.58</v>
      </c>
      <c r="P54">
        <v>1.46</v>
      </c>
      <c r="Q54">
        <v>1.61</v>
      </c>
      <c r="R54">
        <v>2.04</v>
      </c>
      <c r="S54">
        <v>2.95</v>
      </c>
      <c r="T54">
        <v>3.89</v>
      </c>
      <c r="U54">
        <v>5</v>
      </c>
      <c r="V54">
        <v>5.48</v>
      </c>
      <c r="W54">
        <v>6.99</v>
      </c>
      <c r="X54">
        <v>5.7</v>
      </c>
      <c r="Y54">
        <v>5.35</v>
      </c>
      <c r="Z54">
        <v>4.74</v>
      </c>
      <c r="AA54">
        <v>4.4800000000000004</v>
      </c>
      <c r="AB54">
        <v>4.09</v>
      </c>
      <c r="AC54">
        <v>3.37</v>
      </c>
      <c r="AD54">
        <v>3.21</v>
      </c>
      <c r="AE54">
        <v>2.77</v>
      </c>
      <c r="AF54">
        <v>2.5</v>
      </c>
      <c r="AG54">
        <v>2.11</v>
      </c>
      <c r="AH54">
        <v>1.77</v>
      </c>
      <c r="AI54">
        <v>1.37</v>
      </c>
      <c r="AJ54">
        <v>1.1499999999999999</v>
      </c>
      <c r="AK54">
        <v>0.96</v>
      </c>
      <c r="AL54">
        <v>0.86</v>
      </c>
      <c r="AM54">
        <v>0.87</v>
      </c>
      <c r="AN54">
        <v>1.01</v>
      </c>
      <c r="AO54">
        <v>1.08</v>
      </c>
      <c r="AP54">
        <v>1.1299999999999999</v>
      </c>
      <c r="AQ54">
        <v>1.36</v>
      </c>
      <c r="AR54">
        <v>1.47</v>
      </c>
      <c r="AS54">
        <v>1.44</v>
      </c>
      <c r="AT54">
        <v>1.33</v>
      </c>
      <c r="AU54">
        <v>1.1200000000000001</v>
      </c>
      <c r="AV54">
        <v>0.93</v>
      </c>
      <c r="AW54">
        <v>0.75</v>
      </c>
      <c r="AX54">
        <v>0.63</v>
      </c>
      <c r="AY54">
        <v>0.57999999999999996</v>
      </c>
      <c r="AZ54">
        <v>0.52</v>
      </c>
      <c r="BA54">
        <v>0.48</v>
      </c>
      <c r="BB54">
        <v>0.36</v>
      </c>
      <c r="BC54">
        <v>0.21</v>
      </c>
      <c r="BD54">
        <v>0.06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1.1599999999999999</v>
      </c>
    </row>
    <row r="55" spans="1:63" x14ac:dyDescent="0.25">
      <c r="A55">
        <v>144</v>
      </c>
      <c r="B55" t="s">
        <v>202</v>
      </c>
      <c r="C55">
        <v>48.89</v>
      </c>
      <c r="D55">
        <v>35.840000000000003</v>
      </c>
      <c r="E55">
        <v>15.01</v>
      </c>
      <c r="F55" s="125">
        <v>45148.599675925929</v>
      </c>
      <c r="G55">
        <v>11.17</v>
      </c>
      <c r="H55">
        <v>0.68700000000000006</v>
      </c>
      <c r="I55">
        <v>4.05</v>
      </c>
      <c r="J55">
        <v>126</v>
      </c>
      <c r="K55">
        <v>0</v>
      </c>
      <c r="L55">
        <v>1.29</v>
      </c>
      <c r="M55">
        <v>5.66</v>
      </c>
      <c r="N55">
        <v>1.58</v>
      </c>
      <c r="O55">
        <v>1.51</v>
      </c>
      <c r="P55">
        <v>1.4</v>
      </c>
      <c r="Q55">
        <v>1.56</v>
      </c>
      <c r="R55">
        <v>1.97</v>
      </c>
      <c r="S55">
        <v>2.84</v>
      </c>
      <c r="T55">
        <v>3.74</v>
      </c>
      <c r="U55">
        <v>4.79</v>
      </c>
      <c r="V55">
        <v>5.25</v>
      </c>
      <c r="W55">
        <v>6.7</v>
      </c>
      <c r="X55">
        <v>5.47</v>
      </c>
      <c r="Y55">
        <v>5.14</v>
      </c>
      <c r="Z55">
        <v>4.57</v>
      </c>
      <c r="AA55">
        <v>4.34</v>
      </c>
      <c r="AB55">
        <v>3.98</v>
      </c>
      <c r="AC55">
        <v>3.31</v>
      </c>
      <c r="AD55">
        <v>3.18</v>
      </c>
      <c r="AE55">
        <v>2.76</v>
      </c>
      <c r="AF55">
        <v>2.5099999999999998</v>
      </c>
      <c r="AG55">
        <v>2.12</v>
      </c>
      <c r="AH55">
        <v>1.78</v>
      </c>
      <c r="AI55">
        <v>1.38</v>
      </c>
      <c r="AJ55">
        <v>1.1499999999999999</v>
      </c>
      <c r="AK55">
        <v>0.96</v>
      </c>
      <c r="AL55">
        <v>0.86</v>
      </c>
      <c r="AM55">
        <v>0.87</v>
      </c>
      <c r="AN55">
        <v>1</v>
      </c>
      <c r="AO55">
        <v>1.06</v>
      </c>
      <c r="AP55">
        <v>1.1000000000000001</v>
      </c>
      <c r="AQ55">
        <v>1.31</v>
      </c>
      <c r="AR55">
        <v>1.41</v>
      </c>
      <c r="AS55">
        <v>1.38</v>
      </c>
      <c r="AT55">
        <v>1.3</v>
      </c>
      <c r="AU55">
        <v>1.1299999999999999</v>
      </c>
      <c r="AV55">
        <v>0.97</v>
      </c>
      <c r="AW55">
        <v>0.84</v>
      </c>
      <c r="AX55">
        <v>0.75</v>
      </c>
      <c r="AY55">
        <v>0.73</v>
      </c>
      <c r="AZ55">
        <v>0.7</v>
      </c>
      <c r="BA55">
        <v>0.69</v>
      </c>
      <c r="BB55">
        <v>0.62</v>
      </c>
      <c r="BC55">
        <v>0.51</v>
      </c>
      <c r="BD55">
        <v>0.4</v>
      </c>
      <c r="BE55">
        <v>0.32</v>
      </c>
      <c r="BF55">
        <v>0.27</v>
      </c>
      <c r="BG55">
        <v>0.23</v>
      </c>
      <c r="BH55">
        <v>0.19</v>
      </c>
      <c r="BI55">
        <v>0.16</v>
      </c>
      <c r="BJ55">
        <v>0</v>
      </c>
      <c r="BK55">
        <v>1.1499999999999999</v>
      </c>
    </row>
    <row r="56" spans="1:63" x14ac:dyDescent="0.25">
      <c r="A56">
        <v>145</v>
      </c>
      <c r="B56" t="s">
        <v>179</v>
      </c>
      <c r="C56">
        <v>60.07</v>
      </c>
      <c r="D56">
        <v>32.97</v>
      </c>
      <c r="E56">
        <v>6.96</v>
      </c>
      <c r="F56" s="125">
        <v>45148.610335648147</v>
      </c>
      <c r="G56">
        <v>9.7200000000000006</v>
      </c>
      <c r="H56">
        <v>0.50800000000000001</v>
      </c>
      <c r="I56">
        <v>2.94</v>
      </c>
      <c r="J56">
        <v>31.6</v>
      </c>
      <c r="K56">
        <v>0.03</v>
      </c>
      <c r="L56">
        <v>2.16</v>
      </c>
      <c r="M56">
        <v>7.36</v>
      </c>
      <c r="N56">
        <v>1.98</v>
      </c>
      <c r="O56">
        <v>1.89</v>
      </c>
      <c r="P56">
        <v>1.77</v>
      </c>
      <c r="Q56">
        <v>1.97</v>
      </c>
      <c r="R56">
        <v>2.48</v>
      </c>
      <c r="S56">
        <v>3.55</v>
      </c>
      <c r="T56">
        <v>4.6399999999999997</v>
      </c>
      <c r="U56">
        <v>5.89</v>
      </c>
      <c r="V56">
        <v>6.38</v>
      </c>
      <c r="W56">
        <v>7.97</v>
      </c>
      <c r="X56">
        <v>6.3</v>
      </c>
      <c r="Y56">
        <v>5.69</v>
      </c>
      <c r="Z56">
        <v>4.8</v>
      </c>
      <c r="AA56">
        <v>4.2300000000000004</v>
      </c>
      <c r="AB56">
        <v>3.66</v>
      </c>
      <c r="AC56">
        <v>2.91</v>
      </c>
      <c r="AD56">
        <v>2.75</v>
      </c>
      <c r="AE56">
        <v>2.41</v>
      </c>
      <c r="AF56">
        <v>2.23</v>
      </c>
      <c r="AG56">
        <v>1.94</v>
      </c>
      <c r="AH56">
        <v>1.66</v>
      </c>
      <c r="AI56">
        <v>1.31</v>
      </c>
      <c r="AJ56">
        <v>1.0900000000000001</v>
      </c>
      <c r="AK56">
        <v>0.89</v>
      </c>
      <c r="AL56">
        <v>0.76</v>
      </c>
      <c r="AM56">
        <v>0.73</v>
      </c>
      <c r="AN56">
        <v>0.8</v>
      </c>
      <c r="AO56">
        <v>0.8</v>
      </c>
      <c r="AP56">
        <v>0.8</v>
      </c>
      <c r="AQ56">
        <v>0.93</v>
      </c>
      <c r="AR56">
        <v>0.98</v>
      </c>
      <c r="AS56">
        <v>0.93</v>
      </c>
      <c r="AT56">
        <v>0.82</v>
      </c>
      <c r="AU56">
        <v>0.65</v>
      </c>
      <c r="AV56">
        <v>0.48</v>
      </c>
      <c r="AW56">
        <v>0.31</v>
      </c>
      <c r="AX56">
        <v>0.21</v>
      </c>
      <c r="AY56">
        <v>0.19</v>
      </c>
      <c r="AZ56">
        <v>0.2</v>
      </c>
      <c r="BA56">
        <v>0.21</v>
      </c>
      <c r="BB56">
        <v>0.17</v>
      </c>
      <c r="BC56">
        <v>7.0000000000000007E-2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1.46</v>
      </c>
    </row>
    <row r="57" spans="1:63" x14ac:dyDescent="0.25">
      <c r="A57">
        <v>146</v>
      </c>
      <c r="B57" t="s">
        <v>179</v>
      </c>
      <c r="C57">
        <v>60.77</v>
      </c>
      <c r="D57">
        <v>32.29</v>
      </c>
      <c r="E57">
        <v>6.94</v>
      </c>
      <c r="F57" s="125">
        <v>45148.610729166663</v>
      </c>
      <c r="G57">
        <v>9.67</v>
      </c>
      <c r="H57">
        <v>0.5</v>
      </c>
      <c r="I57">
        <v>2.89</v>
      </c>
      <c r="J57">
        <v>32</v>
      </c>
      <c r="K57">
        <v>0.04</v>
      </c>
      <c r="L57">
        <v>2.25</v>
      </c>
      <c r="M57">
        <v>7.48</v>
      </c>
      <c r="N57">
        <v>2</v>
      </c>
      <c r="O57">
        <v>1.91</v>
      </c>
      <c r="P57">
        <v>1.79</v>
      </c>
      <c r="Q57">
        <v>1.99</v>
      </c>
      <c r="R57">
        <v>2.5</v>
      </c>
      <c r="S57">
        <v>3.59</v>
      </c>
      <c r="T57">
        <v>4.6900000000000004</v>
      </c>
      <c r="U57">
        <v>5.95</v>
      </c>
      <c r="V57">
        <v>6.45</v>
      </c>
      <c r="W57">
        <v>8.0500000000000007</v>
      </c>
      <c r="X57">
        <v>6.36</v>
      </c>
      <c r="Y57">
        <v>5.73</v>
      </c>
      <c r="Z57">
        <v>4.82</v>
      </c>
      <c r="AA57">
        <v>4.2300000000000004</v>
      </c>
      <c r="AB57">
        <v>3.63</v>
      </c>
      <c r="AC57">
        <v>2.85</v>
      </c>
      <c r="AD57">
        <v>2.67</v>
      </c>
      <c r="AE57">
        <v>2.3199999999999998</v>
      </c>
      <c r="AF57">
        <v>2.13</v>
      </c>
      <c r="AG57">
        <v>1.83</v>
      </c>
      <c r="AH57">
        <v>1.56</v>
      </c>
      <c r="AI57">
        <v>1.22</v>
      </c>
      <c r="AJ57">
        <v>1.02</v>
      </c>
      <c r="AK57">
        <v>0.84</v>
      </c>
      <c r="AL57">
        <v>0.75</v>
      </c>
      <c r="AM57">
        <v>0.74</v>
      </c>
      <c r="AN57">
        <v>0.84</v>
      </c>
      <c r="AO57">
        <v>0.85</v>
      </c>
      <c r="AP57">
        <v>0.86</v>
      </c>
      <c r="AQ57">
        <v>0.98</v>
      </c>
      <c r="AR57">
        <v>1.01</v>
      </c>
      <c r="AS57">
        <v>0.94</v>
      </c>
      <c r="AT57">
        <v>0.81</v>
      </c>
      <c r="AU57">
        <v>0.64</v>
      </c>
      <c r="AV57">
        <v>0.47</v>
      </c>
      <c r="AW57">
        <v>0.32</v>
      </c>
      <c r="AX57">
        <v>0.22</v>
      </c>
      <c r="AY57">
        <v>0.19</v>
      </c>
      <c r="AZ57">
        <v>0.19</v>
      </c>
      <c r="BA57">
        <v>0.18</v>
      </c>
      <c r="BB57">
        <v>0.13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1.48</v>
      </c>
    </row>
    <row r="58" spans="1:63" x14ac:dyDescent="0.25">
      <c r="A58">
        <v>147</v>
      </c>
      <c r="B58" t="s">
        <v>179</v>
      </c>
      <c r="C58">
        <v>61.37</v>
      </c>
      <c r="D58">
        <v>31.73</v>
      </c>
      <c r="E58">
        <v>6.9</v>
      </c>
      <c r="F58" s="125">
        <v>45148.611122685186</v>
      </c>
      <c r="G58">
        <v>9.6300000000000008</v>
      </c>
      <c r="H58">
        <v>0.49199999999999999</v>
      </c>
      <c r="I58">
        <v>2.86</v>
      </c>
      <c r="J58">
        <v>31</v>
      </c>
      <c r="K58">
        <v>0.04</v>
      </c>
      <c r="L58">
        <v>2.3199999999999998</v>
      </c>
      <c r="M58">
        <v>7.58</v>
      </c>
      <c r="N58">
        <v>2.02</v>
      </c>
      <c r="O58">
        <v>1.92</v>
      </c>
      <c r="P58">
        <v>1.8</v>
      </c>
      <c r="Q58">
        <v>2.0099999999999998</v>
      </c>
      <c r="R58">
        <v>2.5299999999999998</v>
      </c>
      <c r="S58">
        <v>3.62</v>
      </c>
      <c r="T58">
        <v>4.7300000000000004</v>
      </c>
      <c r="U58">
        <v>6.01</v>
      </c>
      <c r="V58">
        <v>6.5</v>
      </c>
      <c r="W58">
        <v>8.1199999999999992</v>
      </c>
      <c r="X58">
        <v>6.4</v>
      </c>
      <c r="Y58">
        <v>5.77</v>
      </c>
      <c r="Z58">
        <v>4.84</v>
      </c>
      <c r="AA58">
        <v>4.22</v>
      </c>
      <c r="AB58">
        <v>3.61</v>
      </c>
      <c r="AC58">
        <v>2.82</v>
      </c>
      <c r="AD58">
        <v>2.63</v>
      </c>
      <c r="AE58">
        <v>2.27</v>
      </c>
      <c r="AF58">
        <v>2.08</v>
      </c>
      <c r="AG58">
        <v>1.78</v>
      </c>
      <c r="AH58">
        <v>1.5</v>
      </c>
      <c r="AI58">
        <v>1.1599999999999999</v>
      </c>
      <c r="AJ58">
        <v>0.96</v>
      </c>
      <c r="AK58">
        <v>0.79</v>
      </c>
      <c r="AL58">
        <v>0.7</v>
      </c>
      <c r="AM58">
        <v>0.71</v>
      </c>
      <c r="AN58">
        <v>0.82</v>
      </c>
      <c r="AO58">
        <v>0.85</v>
      </c>
      <c r="AP58">
        <v>0.86</v>
      </c>
      <c r="AQ58">
        <v>0.97</v>
      </c>
      <c r="AR58">
        <v>0.98</v>
      </c>
      <c r="AS58">
        <v>0.9</v>
      </c>
      <c r="AT58">
        <v>0.75</v>
      </c>
      <c r="AU58">
        <v>0.56999999999999995</v>
      </c>
      <c r="AV58">
        <v>0.4</v>
      </c>
      <c r="AW58">
        <v>0.25</v>
      </c>
      <c r="AX58">
        <v>0.17</v>
      </c>
      <c r="AY58">
        <v>0.17</v>
      </c>
      <c r="AZ58">
        <v>0.21</v>
      </c>
      <c r="BA58">
        <v>0.25</v>
      </c>
      <c r="BB58">
        <v>0.23</v>
      </c>
      <c r="BC58">
        <v>0.16</v>
      </c>
      <c r="BD58">
        <v>0.05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1.39</v>
      </c>
    </row>
    <row r="59" spans="1:63" x14ac:dyDescent="0.25">
      <c r="A59">
        <v>148</v>
      </c>
      <c r="B59" t="s">
        <v>179</v>
      </c>
      <c r="C59">
        <v>63.07</v>
      </c>
      <c r="D59">
        <v>32.04</v>
      </c>
      <c r="E59">
        <v>4.8899999999999997</v>
      </c>
      <c r="F59" s="125">
        <v>45148.611516203702</v>
      </c>
      <c r="G59">
        <v>9.59</v>
      </c>
      <c r="H59">
        <v>0.47899999999999998</v>
      </c>
      <c r="I59">
        <v>2.76</v>
      </c>
      <c r="J59">
        <v>21</v>
      </c>
      <c r="K59">
        <v>0.04</v>
      </c>
      <c r="L59">
        <v>2.4300000000000002</v>
      </c>
      <c r="M59">
        <v>7.82</v>
      </c>
      <c r="N59">
        <v>2.0699999999999998</v>
      </c>
      <c r="O59">
        <v>1.98</v>
      </c>
      <c r="P59">
        <v>1.85</v>
      </c>
      <c r="Q59">
        <v>2.06</v>
      </c>
      <c r="R59">
        <v>2.59</v>
      </c>
      <c r="S59">
        <v>3.71</v>
      </c>
      <c r="T59">
        <v>4.8600000000000003</v>
      </c>
      <c r="U59">
        <v>6.17</v>
      </c>
      <c r="V59">
        <v>6.67</v>
      </c>
      <c r="W59">
        <v>8.33</v>
      </c>
      <c r="X59">
        <v>6.57</v>
      </c>
      <c r="Y59">
        <v>5.91</v>
      </c>
      <c r="Z59">
        <v>4.95</v>
      </c>
      <c r="AA59">
        <v>4.3</v>
      </c>
      <c r="AB59">
        <v>3.67</v>
      </c>
      <c r="AC59">
        <v>2.85</v>
      </c>
      <c r="AD59">
        <v>2.65</v>
      </c>
      <c r="AE59">
        <v>2.2799999999999998</v>
      </c>
      <c r="AF59">
        <v>2.09</v>
      </c>
      <c r="AG59">
        <v>1.79</v>
      </c>
      <c r="AH59">
        <v>1.51</v>
      </c>
      <c r="AI59">
        <v>1.17</v>
      </c>
      <c r="AJ59">
        <v>0.96</v>
      </c>
      <c r="AK59">
        <v>0.78</v>
      </c>
      <c r="AL59">
        <v>0.69</v>
      </c>
      <c r="AM59">
        <v>0.69</v>
      </c>
      <c r="AN59">
        <v>0.81</v>
      </c>
      <c r="AO59">
        <v>0.85</v>
      </c>
      <c r="AP59">
        <v>0.87</v>
      </c>
      <c r="AQ59">
        <v>0.98</v>
      </c>
      <c r="AR59">
        <v>0.96</v>
      </c>
      <c r="AS59">
        <v>0.83</v>
      </c>
      <c r="AT59">
        <v>0.63</v>
      </c>
      <c r="AU59">
        <v>0.4</v>
      </c>
      <c r="AV59">
        <v>0.21</v>
      </c>
      <c r="AW59">
        <v>0.01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1.51</v>
      </c>
    </row>
    <row r="60" spans="1:63" x14ac:dyDescent="0.25">
      <c r="A60">
        <v>149</v>
      </c>
      <c r="B60" t="s">
        <v>179</v>
      </c>
      <c r="C60">
        <v>61.04</v>
      </c>
      <c r="D60">
        <v>30.58</v>
      </c>
      <c r="E60">
        <v>8.3800000000000008</v>
      </c>
      <c r="F60" s="125">
        <v>45148.611909722225</v>
      </c>
      <c r="G60">
        <v>9.57</v>
      </c>
      <c r="H60">
        <v>0.48899999999999999</v>
      </c>
      <c r="I60">
        <v>2.87</v>
      </c>
      <c r="J60">
        <v>44.1</v>
      </c>
      <c r="K60">
        <v>0.04</v>
      </c>
      <c r="L60">
        <v>2.39</v>
      </c>
      <c r="M60">
        <v>7.59</v>
      </c>
      <c r="N60">
        <v>2.0099999999999998</v>
      </c>
      <c r="O60">
        <v>1.91</v>
      </c>
      <c r="P60">
        <v>1.79</v>
      </c>
      <c r="Q60">
        <v>1.99</v>
      </c>
      <c r="R60">
        <v>2.5099999999999998</v>
      </c>
      <c r="S60">
        <v>3.59</v>
      </c>
      <c r="T60">
        <v>4.7</v>
      </c>
      <c r="U60">
        <v>5.97</v>
      </c>
      <c r="V60">
        <v>6.45</v>
      </c>
      <c r="W60">
        <v>8.0500000000000007</v>
      </c>
      <c r="X60">
        <v>6.34</v>
      </c>
      <c r="Y60">
        <v>5.69</v>
      </c>
      <c r="Z60">
        <v>4.76</v>
      </c>
      <c r="AA60">
        <v>4.13</v>
      </c>
      <c r="AB60">
        <v>3.5</v>
      </c>
      <c r="AC60">
        <v>2.71</v>
      </c>
      <c r="AD60">
        <v>2.5099999999999998</v>
      </c>
      <c r="AE60">
        <v>2.15</v>
      </c>
      <c r="AF60">
        <v>1.96</v>
      </c>
      <c r="AG60">
        <v>1.67</v>
      </c>
      <c r="AH60">
        <v>1.41</v>
      </c>
      <c r="AI60">
        <v>1.1000000000000001</v>
      </c>
      <c r="AJ60">
        <v>0.91</v>
      </c>
      <c r="AK60">
        <v>0.76</v>
      </c>
      <c r="AL60">
        <v>0.68</v>
      </c>
      <c r="AM60">
        <v>0.69</v>
      </c>
      <c r="AN60">
        <v>0.8</v>
      </c>
      <c r="AO60">
        <v>0.83</v>
      </c>
      <c r="AP60">
        <v>0.85</v>
      </c>
      <c r="AQ60">
        <v>0.96</v>
      </c>
      <c r="AR60">
        <v>0.96</v>
      </c>
      <c r="AS60">
        <v>0.85</v>
      </c>
      <c r="AT60">
        <v>0.67</v>
      </c>
      <c r="AU60">
        <v>0.48</v>
      </c>
      <c r="AV60">
        <v>0.34</v>
      </c>
      <c r="AW60">
        <v>0.28000000000000003</v>
      </c>
      <c r="AX60">
        <v>0.33</v>
      </c>
      <c r="AY60">
        <v>0.45</v>
      </c>
      <c r="AZ60">
        <v>0.56999999999999995</v>
      </c>
      <c r="BA60">
        <v>0.61</v>
      </c>
      <c r="BB60">
        <v>0.52</v>
      </c>
      <c r="BC60">
        <v>0.33</v>
      </c>
      <c r="BD60">
        <v>0.16</v>
      </c>
      <c r="BE60">
        <v>0.02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1.48</v>
      </c>
    </row>
    <row r="61" spans="1:63" x14ac:dyDescent="0.25">
      <c r="A61">
        <v>150</v>
      </c>
      <c r="B61" t="s">
        <v>203</v>
      </c>
      <c r="C61">
        <v>61.26</v>
      </c>
      <c r="D61">
        <v>31.92</v>
      </c>
      <c r="E61">
        <v>6.81</v>
      </c>
      <c r="F61" s="125">
        <v>45148.610335648147</v>
      </c>
      <c r="G61">
        <v>9.6300000000000008</v>
      </c>
      <c r="H61">
        <v>0.49299999999999999</v>
      </c>
      <c r="I61">
        <v>2.86</v>
      </c>
      <c r="J61">
        <v>30.5</v>
      </c>
      <c r="K61">
        <v>0.04</v>
      </c>
      <c r="L61">
        <v>2.31</v>
      </c>
      <c r="M61">
        <v>7.56</v>
      </c>
      <c r="N61">
        <v>2.02</v>
      </c>
      <c r="O61">
        <v>1.92</v>
      </c>
      <c r="P61">
        <v>1.8</v>
      </c>
      <c r="Q61">
        <v>2</v>
      </c>
      <c r="R61">
        <v>2.52</v>
      </c>
      <c r="S61">
        <v>3.61</v>
      </c>
      <c r="T61">
        <v>4.7300000000000004</v>
      </c>
      <c r="U61">
        <v>6</v>
      </c>
      <c r="V61">
        <v>6.49</v>
      </c>
      <c r="W61">
        <v>8.11</v>
      </c>
      <c r="X61">
        <v>6.39</v>
      </c>
      <c r="Y61">
        <v>5.76</v>
      </c>
      <c r="Z61">
        <v>4.83</v>
      </c>
      <c r="AA61">
        <v>4.22</v>
      </c>
      <c r="AB61">
        <v>3.61</v>
      </c>
      <c r="AC61">
        <v>2.83</v>
      </c>
      <c r="AD61">
        <v>2.64</v>
      </c>
      <c r="AE61">
        <v>2.2799999999999998</v>
      </c>
      <c r="AF61">
        <v>2.1</v>
      </c>
      <c r="AG61">
        <v>1.8</v>
      </c>
      <c r="AH61">
        <v>1.53</v>
      </c>
      <c r="AI61">
        <v>1.19</v>
      </c>
      <c r="AJ61">
        <v>0.99</v>
      </c>
      <c r="AK61">
        <v>0.82</v>
      </c>
      <c r="AL61">
        <v>0.72</v>
      </c>
      <c r="AM61">
        <v>0.71</v>
      </c>
      <c r="AN61">
        <v>0.81</v>
      </c>
      <c r="AO61">
        <v>0.84</v>
      </c>
      <c r="AP61">
        <v>0.85</v>
      </c>
      <c r="AQ61">
        <v>0.96</v>
      </c>
      <c r="AR61">
        <v>0.98</v>
      </c>
      <c r="AS61">
        <v>0.89</v>
      </c>
      <c r="AT61">
        <v>0.74</v>
      </c>
      <c r="AU61">
        <v>0.55000000000000004</v>
      </c>
      <c r="AV61">
        <v>0.38</v>
      </c>
      <c r="AW61">
        <v>0.23</v>
      </c>
      <c r="AX61">
        <v>0.19</v>
      </c>
      <c r="AY61">
        <v>0.2</v>
      </c>
      <c r="AZ61">
        <v>0.23</v>
      </c>
      <c r="BA61">
        <v>0.25</v>
      </c>
      <c r="BB61">
        <v>0.21</v>
      </c>
      <c r="BC61">
        <v>0.11</v>
      </c>
      <c r="BD61">
        <v>0.04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1.46</v>
      </c>
    </row>
    <row r="62" spans="1:63" x14ac:dyDescent="0.25">
      <c r="A62">
        <v>151</v>
      </c>
      <c r="B62" t="s">
        <v>181</v>
      </c>
      <c r="C62">
        <v>61.15</v>
      </c>
      <c r="D62">
        <v>30.65</v>
      </c>
      <c r="E62">
        <v>8.1999999999999993</v>
      </c>
      <c r="F62" s="125">
        <v>45148.618923611109</v>
      </c>
      <c r="G62">
        <v>11.92</v>
      </c>
      <c r="H62">
        <v>0.54600000000000004</v>
      </c>
      <c r="I62">
        <v>2.9</v>
      </c>
      <c r="J62">
        <v>45.2</v>
      </c>
      <c r="K62">
        <v>0.03</v>
      </c>
      <c r="L62">
        <v>1.99</v>
      </c>
      <c r="M62">
        <v>6.79</v>
      </c>
      <c r="N62">
        <v>1.82</v>
      </c>
      <c r="O62">
        <v>1.76</v>
      </c>
      <c r="P62">
        <v>1.7</v>
      </c>
      <c r="Q62">
        <v>1.97</v>
      </c>
      <c r="R62">
        <v>2.58</v>
      </c>
      <c r="S62">
        <v>3.73</v>
      </c>
      <c r="T62">
        <v>4.8899999999999997</v>
      </c>
      <c r="U62">
        <v>6.2</v>
      </c>
      <c r="V62">
        <v>6.7</v>
      </c>
      <c r="W62">
        <v>8.3699999999999992</v>
      </c>
      <c r="X62">
        <v>6.62</v>
      </c>
      <c r="Y62">
        <v>5.97</v>
      </c>
      <c r="Z62">
        <v>5</v>
      </c>
      <c r="AA62">
        <v>4.3</v>
      </c>
      <c r="AB62">
        <v>3.57</v>
      </c>
      <c r="AC62">
        <v>2.66</v>
      </c>
      <c r="AD62">
        <v>2.37</v>
      </c>
      <c r="AE62">
        <v>1.97</v>
      </c>
      <c r="AF62">
        <v>1.77</v>
      </c>
      <c r="AG62">
        <v>1.51</v>
      </c>
      <c r="AH62">
        <v>1.29</v>
      </c>
      <c r="AI62">
        <v>1.03</v>
      </c>
      <c r="AJ62">
        <v>0.9</v>
      </c>
      <c r="AK62">
        <v>0.79</v>
      </c>
      <c r="AL62">
        <v>0.76</v>
      </c>
      <c r="AM62">
        <v>0.81</v>
      </c>
      <c r="AN62">
        <v>0.95</v>
      </c>
      <c r="AO62">
        <v>0.98</v>
      </c>
      <c r="AP62">
        <v>0.97</v>
      </c>
      <c r="AQ62">
        <v>1.07</v>
      </c>
      <c r="AR62">
        <v>1.04</v>
      </c>
      <c r="AS62">
        <v>0.92</v>
      </c>
      <c r="AT62">
        <v>0.76</v>
      </c>
      <c r="AU62">
        <v>0.57999999999999996</v>
      </c>
      <c r="AV62">
        <v>0.45</v>
      </c>
      <c r="AW62">
        <v>0.35</v>
      </c>
      <c r="AX62">
        <v>0.31</v>
      </c>
      <c r="AY62">
        <v>0.32</v>
      </c>
      <c r="AZ62">
        <v>0.35</v>
      </c>
      <c r="BA62">
        <v>0.36</v>
      </c>
      <c r="BB62">
        <v>0.32</v>
      </c>
      <c r="BC62">
        <v>0.23</v>
      </c>
      <c r="BD62">
        <v>0.15</v>
      </c>
      <c r="BE62">
        <v>0.02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1.41</v>
      </c>
    </row>
    <row r="63" spans="1:63" x14ac:dyDescent="0.25">
      <c r="A63">
        <v>152</v>
      </c>
      <c r="B63" t="s">
        <v>181</v>
      </c>
      <c r="C63">
        <v>58.89</v>
      </c>
      <c r="D63">
        <v>29.51</v>
      </c>
      <c r="E63">
        <v>11.51</v>
      </c>
      <c r="F63" s="125">
        <v>45148.619317129633</v>
      </c>
      <c r="G63">
        <v>11.76</v>
      </c>
      <c r="H63">
        <v>0.55500000000000005</v>
      </c>
      <c r="I63">
        <v>3.03</v>
      </c>
      <c r="J63">
        <v>81</v>
      </c>
      <c r="K63">
        <v>0.03</v>
      </c>
      <c r="L63">
        <v>2.02</v>
      </c>
      <c r="M63">
        <v>6.64</v>
      </c>
      <c r="N63">
        <v>1.77</v>
      </c>
      <c r="O63">
        <v>1.7</v>
      </c>
      <c r="P63">
        <v>1.64</v>
      </c>
      <c r="Q63">
        <v>1.9</v>
      </c>
      <c r="R63">
        <v>2.4700000000000002</v>
      </c>
      <c r="S63">
        <v>3.58</v>
      </c>
      <c r="T63">
        <v>4.6900000000000004</v>
      </c>
      <c r="U63">
        <v>5.94</v>
      </c>
      <c r="V63">
        <v>6.43</v>
      </c>
      <c r="W63">
        <v>8.0299999999999994</v>
      </c>
      <c r="X63">
        <v>6.34</v>
      </c>
      <c r="Y63">
        <v>5.72</v>
      </c>
      <c r="Z63">
        <v>4.78</v>
      </c>
      <c r="AA63">
        <v>4.1100000000000003</v>
      </c>
      <c r="AB63">
        <v>3.41</v>
      </c>
      <c r="AC63">
        <v>2.54</v>
      </c>
      <c r="AD63">
        <v>2.2599999999999998</v>
      </c>
      <c r="AE63">
        <v>1.88</v>
      </c>
      <c r="AF63">
        <v>1.69</v>
      </c>
      <c r="AG63">
        <v>1.43</v>
      </c>
      <c r="AH63">
        <v>1.23</v>
      </c>
      <c r="AI63">
        <v>0.99</v>
      </c>
      <c r="AJ63">
        <v>0.86</v>
      </c>
      <c r="AK63">
        <v>0.77</v>
      </c>
      <c r="AL63">
        <v>0.75</v>
      </c>
      <c r="AM63">
        <v>0.81</v>
      </c>
      <c r="AN63">
        <v>0.98</v>
      </c>
      <c r="AO63">
        <v>1.02</v>
      </c>
      <c r="AP63">
        <v>1.02</v>
      </c>
      <c r="AQ63">
        <v>1.1299999999999999</v>
      </c>
      <c r="AR63">
        <v>1.1000000000000001</v>
      </c>
      <c r="AS63">
        <v>0.99</v>
      </c>
      <c r="AT63">
        <v>0.82</v>
      </c>
      <c r="AU63">
        <v>0.64</v>
      </c>
      <c r="AV63">
        <v>0.49</v>
      </c>
      <c r="AW63">
        <v>0.39</v>
      </c>
      <c r="AX63">
        <v>0.37</v>
      </c>
      <c r="AY63">
        <v>0.42</v>
      </c>
      <c r="AZ63">
        <v>0.51</v>
      </c>
      <c r="BA63">
        <v>0.61</v>
      </c>
      <c r="BB63">
        <v>0.64</v>
      </c>
      <c r="BC63">
        <v>0.57999999999999996</v>
      </c>
      <c r="BD63">
        <v>0.5</v>
      </c>
      <c r="BE63">
        <v>0.4</v>
      </c>
      <c r="BF63">
        <v>0.32</v>
      </c>
      <c r="BG63">
        <v>0.25</v>
      </c>
      <c r="BH63">
        <v>0.18</v>
      </c>
      <c r="BI63">
        <v>0.14000000000000001</v>
      </c>
      <c r="BJ63">
        <v>0</v>
      </c>
      <c r="BK63">
        <v>1.27</v>
      </c>
    </row>
    <row r="64" spans="1:63" x14ac:dyDescent="0.25">
      <c r="A64">
        <v>153</v>
      </c>
      <c r="B64" t="s">
        <v>181</v>
      </c>
      <c r="C64">
        <v>61.49</v>
      </c>
      <c r="D64">
        <v>30.51</v>
      </c>
      <c r="E64">
        <v>8</v>
      </c>
      <c r="F64" s="125">
        <v>45148.619710648149</v>
      </c>
      <c r="G64">
        <v>11.62</v>
      </c>
      <c r="H64">
        <v>0.52200000000000002</v>
      </c>
      <c r="I64">
        <v>2.87</v>
      </c>
      <c r="J64">
        <v>44.8</v>
      </c>
      <c r="K64">
        <v>0.04</v>
      </c>
      <c r="L64">
        <v>2.2200000000000002</v>
      </c>
      <c r="M64">
        <v>7.03</v>
      </c>
      <c r="N64">
        <v>1.86</v>
      </c>
      <c r="O64">
        <v>1.78</v>
      </c>
      <c r="P64">
        <v>1.72</v>
      </c>
      <c r="Q64">
        <v>1.98</v>
      </c>
      <c r="R64">
        <v>2.57</v>
      </c>
      <c r="S64">
        <v>3.71</v>
      </c>
      <c r="T64">
        <v>4.87</v>
      </c>
      <c r="U64">
        <v>6.17</v>
      </c>
      <c r="V64">
        <v>6.68</v>
      </c>
      <c r="W64">
        <v>8.34</v>
      </c>
      <c r="X64">
        <v>6.59</v>
      </c>
      <c r="Y64">
        <v>5.94</v>
      </c>
      <c r="Z64">
        <v>4.96</v>
      </c>
      <c r="AA64">
        <v>4.26</v>
      </c>
      <c r="AB64">
        <v>3.53</v>
      </c>
      <c r="AC64">
        <v>2.63</v>
      </c>
      <c r="AD64">
        <v>2.33</v>
      </c>
      <c r="AE64">
        <v>1.94</v>
      </c>
      <c r="AF64">
        <v>1.74</v>
      </c>
      <c r="AG64">
        <v>1.48</v>
      </c>
      <c r="AH64">
        <v>1.27</v>
      </c>
      <c r="AI64">
        <v>1.02</v>
      </c>
      <c r="AJ64">
        <v>0.88</v>
      </c>
      <c r="AK64">
        <v>0.78</v>
      </c>
      <c r="AL64">
        <v>0.76</v>
      </c>
      <c r="AM64">
        <v>0.83</v>
      </c>
      <c r="AN64">
        <v>1.01</v>
      </c>
      <c r="AO64">
        <v>1.08</v>
      </c>
      <c r="AP64">
        <v>1.0900000000000001</v>
      </c>
      <c r="AQ64">
        <v>1.21</v>
      </c>
      <c r="AR64">
        <v>1.1599999999999999</v>
      </c>
      <c r="AS64">
        <v>1</v>
      </c>
      <c r="AT64">
        <v>0.76</v>
      </c>
      <c r="AU64">
        <v>0.5</v>
      </c>
      <c r="AV64">
        <v>0.3</v>
      </c>
      <c r="AW64">
        <v>0.15</v>
      </c>
      <c r="AX64">
        <v>0.12</v>
      </c>
      <c r="AY64">
        <v>0.17</v>
      </c>
      <c r="AZ64">
        <v>0.27</v>
      </c>
      <c r="BA64">
        <v>0.35</v>
      </c>
      <c r="BB64">
        <v>0.36</v>
      </c>
      <c r="BC64">
        <v>0.28000000000000003</v>
      </c>
      <c r="BD64">
        <v>0.19</v>
      </c>
      <c r="BE64">
        <v>0.09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1.38</v>
      </c>
    </row>
    <row r="65" spans="1:63" x14ac:dyDescent="0.25">
      <c r="A65">
        <v>154</v>
      </c>
      <c r="B65" t="s">
        <v>181</v>
      </c>
      <c r="C65">
        <v>60.67</v>
      </c>
      <c r="D65">
        <v>29.89</v>
      </c>
      <c r="E65">
        <v>9.43</v>
      </c>
      <c r="F65" s="125">
        <v>45148.620104166665</v>
      </c>
      <c r="G65">
        <v>11.49</v>
      </c>
      <c r="H65">
        <v>0.51900000000000002</v>
      </c>
      <c r="I65">
        <v>2.91</v>
      </c>
      <c r="J65">
        <v>57.5</v>
      </c>
      <c r="K65">
        <v>0.04</v>
      </c>
      <c r="L65">
        <v>2.27</v>
      </c>
      <c r="M65">
        <v>7.03</v>
      </c>
      <c r="N65">
        <v>1.84</v>
      </c>
      <c r="O65">
        <v>1.77</v>
      </c>
      <c r="P65">
        <v>1.7</v>
      </c>
      <c r="Q65">
        <v>1.95</v>
      </c>
      <c r="R65">
        <v>2.52</v>
      </c>
      <c r="S65">
        <v>3.65</v>
      </c>
      <c r="T65">
        <v>4.78</v>
      </c>
      <c r="U65">
        <v>6.06</v>
      </c>
      <c r="V65">
        <v>6.56</v>
      </c>
      <c r="W65">
        <v>8.19</v>
      </c>
      <c r="X65">
        <v>6.47</v>
      </c>
      <c r="Y65">
        <v>5.83</v>
      </c>
      <c r="Z65">
        <v>4.87</v>
      </c>
      <c r="AA65">
        <v>4.17</v>
      </c>
      <c r="AB65">
        <v>3.46</v>
      </c>
      <c r="AC65">
        <v>2.58</v>
      </c>
      <c r="AD65">
        <v>2.2999999999999998</v>
      </c>
      <c r="AE65">
        <v>1.92</v>
      </c>
      <c r="AF65">
        <v>1.72</v>
      </c>
      <c r="AG65">
        <v>1.46</v>
      </c>
      <c r="AH65">
        <v>1.25</v>
      </c>
      <c r="AI65">
        <v>1</v>
      </c>
      <c r="AJ65">
        <v>0.86</v>
      </c>
      <c r="AK65">
        <v>0.76</v>
      </c>
      <c r="AL65">
        <v>0.74</v>
      </c>
      <c r="AM65">
        <v>0.8</v>
      </c>
      <c r="AN65">
        <v>0.98</v>
      </c>
      <c r="AO65">
        <v>1.04</v>
      </c>
      <c r="AP65">
        <v>1.05</v>
      </c>
      <c r="AQ65">
        <v>1.1499999999999999</v>
      </c>
      <c r="AR65">
        <v>1.1100000000000001</v>
      </c>
      <c r="AS65">
        <v>0.97</v>
      </c>
      <c r="AT65">
        <v>0.79</v>
      </c>
      <c r="AU65">
        <v>0.6</v>
      </c>
      <c r="AV65">
        <v>0.48</v>
      </c>
      <c r="AW65">
        <v>0.42</v>
      </c>
      <c r="AX65">
        <v>0.43</v>
      </c>
      <c r="AY65">
        <v>0.49</v>
      </c>
      <c r="AZ65">
        <v>0.53</v>
      </c>
      <c r="BA65">
        <v>0.53</v>
      </c>
      <c r="BB65">
        <v>0.44</v>
      </c>
      <c r="BC65">
        <v>0.28000000000000003</v>
      </c>
      <c r="BD65">
        <v>0.14000000000000001</v>
      </c>
      <c r="BE65">
        <v>0.01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1.36</v>
      </c>
    </row>
    <row r="66" spans="1:63" x14ac:dyDescent="0.25">
      <c r="A66">
        <v>155</v>
      </c>
      <c r="B66" t="s">
        <v>181</v>
      </c>
      <c r="C66">
        <v>60.33</v>
      </c>
      <c r="D66">
        <v>29.43</v>
      </c>
      <c r="E66">
        <v>10.24</v>
      </c>
      <c r="F66" s="125">
        <v>45148.620497685188</v>
      </c>
      <c r="G66">
        <v>11.37</v>
      </c>
      <c r="H66">
        <v>0.51400000000000001</v>
      </c>
      <c r="I66">
        <v>2.93</v>
      </c>
      <c r="J66">
        <v>65.599999999999994</v>
      </c>
      <c r="K66">
        <v>0.05</v>
      </c>
      <c r="L66">
        <v>2.35</v>
      </c>
      <c r="M66">
        <v>7.08</v>
      </c>
      <c r="N66">
        <v>1.84</v>
      </c>
      <c r="O66">
        <v>1.76</v>
      </c>
      <c r="P66">
        <v>1.69</v>
      </c>
      <c r="Q66">
        <v>1.94</v>
      </c>
      <c r="R66">
        <v>2.5</v>
      </c>
      <c r="S66">
        <v>3.61</v>
      </c>
      <c r="T66">
        <v>4.7300000000000004</v>
      </c>
      <c r="U66">
        <v>6</v>
      </c>
      <c r="V66">
        <v>6.49</v>
      </c>
      <c r="W66">
        <v>8.11</v>
      </c>
      <c r="X66">
        <v>6.41</v>
      </c>
      <c r="Y66">
        <v>5.77</v>
      </c>
      <c r="Z66">
        <v>4.8099999999999996</v>
      </c>
      <c r="AA66">
        <v>4.12</v>
      </c>
      <c r="AB66">
        <v>3.42</v>
      </c>
      <c r="AC66">
        <v>2.5499999999999998</v>
      </c>
      <c r="AD66">
        <v>2.27</v>
      </c>
      <c r="AE66">
        <v>1.89</v>
      </c>
      <c r="AF66">
        <v>1.7</v>
      </c>
      <c r="AG66">
        <v>1.45</v>
      </c>
      <c r="AH66">
        <v>1.24</v>
      </c>
      <c r="AI66">
        <v>0.99</v>
      </c>
      <c r="AJ66">
        <v>0.85</v>
      </c>
      <c r="AK66">
        <v>0.75</v>
      </c>
      <c r="AL66">
        <v>0.72</v>
      </c>
      <c r="AM66">
        <v>0.77</v>
      </c>
      <c r="AN66">
        <v>0.93</v>
      </c>
      <c r="AO66">
        <v>0.99</v>
      </c>
      <c r="AP66">
        <v>1</v>
      </c>
      <c r="AQ66">
        <v>1.1299999999999999</v>
      </c>
      <c r="AR66">
        <v>1.1200000000000001</v>
      </c>
      <c r="AS66">
        <v>1.02</v>
      </c>
      <c r="AT66">
        <v>0.86</v>
      </c>
      <c r="AU66">
        <v>0.69</v>
      </c>
      <c r="AV66">
        <v>0.56999999999999995</v>
      </c>
      <c r="AW66">
        <v>0.5</v>
      </c>
      <c r="AX66">
        <v>0.48</v>
      </c>
      <c r="AY66">
        <v>0.52</v>
      </c>
      <c r="AZ66">
        <v>0.56000000000000005</v>
      </c>
      <c r="BA66">
        <v>0.56999999999999995</v>
      </c>
      <c r="BB66">
        <v>0.51</v>
      </c>
      <c r="BC66">
        <v>0.37</v>
      </c>
      <c r="BD66">
        <v>0.23</v>
      </c>
      <c r="BE66">
        <v>0.11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1.32</v>
      </c>
    </row>
    <row r="67" spans="1:63" x14ac:dyDescent="0.25">
      <c r="A67">
        <v>156</v>
      </c>
      <c r="B67" t="s">
        <v>204</v>
      </c>
      <c r="C67">
        <v>60.51</v>
      </c>
      <c r="D67">
        <v>30</v>
      </c>
      <c r="E67">
        <v>9.48</v>
      </c>
      <c r="F67" s="125">
        <v>45148.618923611109</v>
      </c>
      <c r="G67">
        <v>11.63</v>
      </c>
      <c r="H67">
        <v>0.53100000000000003</v>
      </c>
      <c r="I67">
        <v>2.93</v>
      </c>
      <c r="J67">
        <v>58</v>
      </c>
      <c r="K67">
        <v>0.04</v>
      </c>
      <c r="L67">
        <v>2.17</v>
      </c>
      <c r="M67">
        <v>6.91</v>
      </c>
      <c r="N67">
        <v>1.83</v>
      </c>
      <c r="O67">
        <v>1.76</v>
      </c>
      <c r="P67">
        <v>1.69</v>
      </c>
      <c r="Q67">
        <v>1.95</v>
      </c>
      <c r="R67">
        <v>2.5299999999999998</v>
      </c>
      <c r="S67">
        <v>3.66</v>
      </c>
      <c r="T67">
        <v>4.79</v>
      </c>
      <c r="U67">
        <v>6.08</v>
      </c>
      <c r="V67">
        <v>6.57</v>
      </c>
      <c r="W67">
        <v>8.2100000000000009</v>
      </c>
      <c r="X67">
        <v>6.49</v>
      </c>
      <c r="Y67">
        <v>5.85</v>
      </c>
      <c r="Z67">
        <v>4.88</v>
      </c>
      <c r="AA67">
        <v>4.1900000000000004</v>
      </c>
      <c r="AB67">
        <v>3.48</v>
      </c>
      <c r="AC67">
        <v>2.59</v>
      </c>
      <c r="AD67">
        <v>2.31</v>
      </c>
      <c r="AE67">
        <v>1.92</v>
      </c>
      <c r="AF67">
        <v>1.72</v>
      </c>
      <c r="AG67">
        <v>1.47</v>
      </c>
      <c r="AH67">
        <v>1.25</v>
      </c>
      <c r="AI67">
        <v>1.01</v>
      </c>
      <c r="AJ67">
        <v>0.87</v>
      </c>
      <c r="AK67">
        <v>0.77</v>
      </c>
      <c r="AL67">
        <v>0.75</v>
      </c>
      <c r="AM67">
        <v>0.8</v>
      </c>
      <c r="AN67">
        <v>0.97</v>
      </c>
      <c r="AO67">
        <v>1.02</v>
      </c>
      <c r="AP67">
        <v>1.03</v>
      </c>
      <c r="AQ67">
        <v>1.1399999999999999</v>
      </c>
      <c r="AR67">
        <v>1.1100000000000001</v>
      </c>
      <c r="AS67">
        <v>0.98</v>
      </c>
      <c r="AT67">
        <v>0.8</v>
      </c>
      <c r="AU67">
        <v>0.6</v>
      </c>
      <c r="AV67">
        <v>0.46</v>
      </c>
      <c r="AW67">
        <v>0.36</v>
      </c>
      <c r="AX67">
        <v>0.34</v>
      </c>
      <c r="AY67">
        <v>0.38</v>
      </c>
      <c r="AZ67">
        <v>0.44</v>
      </c>
      <c r="BA67">
        <v>0.49</v>
      </c>
      <c r="BB67">
        <v>0.45</v>
      </c>
      <c r="BC67">
        <v>0.35</v>
      </c>
      <c r="BD67">
        <v>0.24</v>
      </c>
      <c r="BE67">
        <v>0.13</v>
      </c>
      <c r="BF67">
        <v>0.06</v>
      </c>
      <c r="BG67">
        <v>0.05</v>
      </c>
      <c r="BH67">
        <v>0.04</v>
      </c>
      <c r="BI67">
        <v>0.03</v>
      </c>
      <c r="BJ67">
        <v>0</v>
      </c>
      <c r="BK67">
        <v>1.35</v>
      </c>
    </row>
    <row r="68" spans="1:63" x14ac:dyDescent="0.25">
      <c r="A68">
        <v>157</v>
      </c>
      <c r="B68" t="s">
        <v>211</v>
      </c>
      <c r="C68">
        <v>66.650000000000006</v>
      </c>
      <c r="D68">
        <v>24.62</v>
      </c>
      <c r="E68">
        <v>8.7200000000000006</v>
      </c>
      <c r="F68" s="125">
        <v>45148.677071759259</v>
      </c>
      <c r="G68">
        <v>12.81</v>
      </c>
      <c r="H68">
        <v>0.35299999999999998</v>
      </c>
      <c r="I68">
        <v>2.5</v>
      </c>
      <c r="J68">
        <v>43.2</v>
      </c>
      <c r="K68">
        <v>0.8</v>
      </c>
      <c r="L68">
        <v>4.7</v>
      </c>
      <c r="M68">
        <v>8.6</v>
      </c>
      <c r="N68">
        <v>1.98</v>
      </c>
      <c r="O68">
        <v>1.89</v>
      </c>
      <c r="P68">
        <v>1.83</v>
      </c>
      <c r="Q68">
        <v>2.13</v>
      </c>
      <c r="R68">
        <v>2.73</v>
      </c>
      <c r="S68">
        <v>3.89</v>
      </c>
      <c r="T68">
        <v>5.03</v>
      </c>
      <c r="U68">
        <v>6.29</v>
      </c>
      <c r="V68">
        <v>6.71</v>
      </c>
      <c r="W68">
        <v>8.23</v>
      </c>
      <c r="X68">
        <v>6.33</v>
      </c>
      <c r="Y68">
        <v>5.53</v>
      </c>
      <c r="Z68">
        <v>4.43</v>
      </c>
      <c r="AA68">
        <v>3.57</v>
      </c>
      <c r="AB68">
        <v>2.8</v>
      </c>
      <c r="AC68">
        <v>1.99</v>
      </c>
      <c r="AD68">
        <v>1.75</v>
      </c>
      <c r="AE68">
        <v>1.5</v>
      </c>
      <c r="AF68">
        <v>1.41</v>
      </c>
      <c r="AG68">
        <v>1.27</v>
      </c>
      <c r="AH68">
        <v>1.1299999999999999</v>
      </c>
      <c r="AI68">
        <v>0.94</v>
      </c>
      <c r="AJ68">
        <v>0.81</v>
      </c>
      <c r="AK68">
        <v>0.68</v>
      </c>
      <c r="AL68">
        <v>0.59</v>
      </c>
      <c r="AM68">
        <v>0.56000000000000005</v>
      </c>
      <c r="AN68">
        <v>0.61</v>
      </c>
      <c r="AO68">
        <v>0.61</v>
      </c>
      <c r="AP68">
        <v>0.61</v>
      </c>
      <c r="AQ68">
        <v>0.71</v>
      </c>
      <c r="AR68">
        <v>0.76</v>
      </c>
      <c r="AS68">
        <v>0.75</v>
      </c>
      <c r="AT68">
        <v>0.72</v>
      </c>
      <c r="AU68">
        <v>0.66</v>
      </c>
      <c r="AV68">
        <v>0.61</v>
      </c>
      <c r="AW68">
        <v>0.56999999999999995</v>
      </c>
      <c r="AX68">
        <v>0.55000000000000004</v>
      </c>
      <c r="AY68">
        <v>0.57999999999999996</v>
      </c>
      <c r="AZ68">
        <v>0.57999999999999996</v>
      </c>
      <c r="BA68">
        <v>0.56999999999999995</v>
      </c>
      <c r="BB68">
        <v>0.48</v>
      </c>
      <c r="BC68">
        <v>0.32</v>
      </c>
      <c r="BD68">
        <v>0.19</v>
      </c>
      <c r="BE68">
        <v>0.08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1.52</v>
      </c>
    </row>
    <row r="69" spans="1:63" x14ac:dyDescent="0.25">
      <c r="A69">
        <v>158</v>
      </c>
      <c r="B69" t="s">
        <v>211</v>
      </c>
      <c r="C69">
        <v>66.010000000000005</v>
      </c>
      <c r="D69">
        <v>23.67</v>
      </c>
      <c r="E69">
        <v>9.92</v>
      </c>
      <c r="F69" s="125">
        <v>45148.677465277775</v>
      </c>
      <c r="G69">
        <v>12.66</v>
      </c>
      <c r="H69">
        <v>0.34799999999999998</v>
      </c>
      <c r="I69">
        <v>2.52</v>
      </c>
      <c r="J69">
        <v>69.2</v>
      </c>
      <c r="K69">
        <v>0.85</v>
      </c>
      <c r="L69">
        <v>4.8</v>
      </c>
      <c r="M69">
        <v>8.6</v>
      </c>
      <c r="N69">
        <v>1.96</v>
      </c>
      <c r="O69">
        <v>1.87</v>
      </c>
      <c r="P69">
        <v>1.82</v>
      </c>
      <c r="Q69">
        <v>2.1</v>
      </c>
      <c r="R69">
        <v>2.69</v>
      </c>
      <c r="S69">
        <v>3.83</v>
      </c>
      <c r="T69">
        <v>4.95</v>
      </c>
      <c r="U69">
        <v>6.19</v>
      </c>
      <c r="V69">
        <v>6.6</v>
      </c>
      <c r="W69">
        <v>8.09</v>
      </c>
      <c r="X69">
        <v>6.22</v>
      </c>
      <c r="Y69">
        <v>5.43</v>
      </c>
      <c r="Z69">
        <v>4.34</v>
      </c>
      <c r="AA69">
        <v>3.49</v>
      </c>
      <c r="AB69">
        <v>2.72</v>
      </c>
      <c r="AC69">
        <v>1.92</v>
      </c>
      <c r="AD69">
        <v>1.68</v>
      </c>
      <c r="AE69">
        <v>1.43</v>
      </c>
      <c r="AF69">
        <v>1.34</v>
      </c>
      <c r="AG69">
        <v>1.21</v>
      </c>
      <c r="AH69">
        <v>1.08</v>
      </c>
      <c r="AI69">
        <v>0.89</v>
      </c>
      <c r="AJ69">
        <v>0.76</v>
      </c>
      <c r="AK69">
        <v>0.64</v>
      </c>
      <c r="AL69">
        <v>0.54</v>
      </c>
      <c r="AM69">
        <v>0.51</v>
      </c>
      <c r="AN69">
        <v>0.56000000000000005</v>
      </c>
      <c r="AO69">
        <v>0.56000000000000005</v>
      </c>
      <c r="AP69">
        <v>0.56999999999999995</v>
      </c>
      <c r="AQ69">
        <v>0.66</v>
      </c>
      <c r="AR69">
        <v>0.69</v>
      </c>
      <c r="AS69">
        <v>0.66</v>
      </c>
      <c r="AT69">
        <v>0.57999999999999996</v>
      </c>
      <c r="AU69">
        <v>0.46</v>
      </c>
      <c r="AV69">
        <v>0.34</v>
      </c>
      <c r="AW69">
        <v>0.26</v>
      </c>
      <c r="AX69">
        <v>0.26</v>
      </c>
      <c r="AY69">
        <v>0.34</v>
      </c>
      <c r="AZ69">
        <v>0.49</v>
      </c>
      <c r="BA69">
        <v>0.62</v>
      </c>
      <c r="BB69">
        <v>0.68</v>
      </c>
      <c r="BC69">
        <v>0.66</v>
      </c>
      <c r="BD69">
        <v>0.6</v>
      </c>
      <c r="BE69">
        <v>0.54</v>
      </c>
      <c r="BF69">
        <v>0.48</v>
      </c>
      <c r="BG69">
        <v>0.42</v>
      </c>
      <c r="BH69">
        <v>0.34</v>
      </c>
      <c r="BI69">
        <v>0.28000000000000003</v>
      </c>
      <c r="BJ69">
        <v>0</v>
      </c>
      <c r="BK69">
        <v>1.57</v>
      </c>
    </row>
    <row r="70" spans="1:63" x14ac:dyDescent="0.25">
      <c r="A70">
        <v>159</v>
      </c>
      <c r="B70" t="s">
        <v>211</v>
      </c>
      <c r="C70">
        <v>63.82</v>
      </c>
      <c r="D70">
        <v>22.58</v>
      </c>
      <c r="E70">
        <v>12.98</v>
      </c>
      <c r="F70" s="125">
        <v>45148.677858796298</v>
      </c>
      <c r="G70">
        <v>12.53</v>
      </c>
      <c r="H70">
        <v>0.35099999999999998</v>
      </c>
      <c r="I70">
        <v>2.62</v>
      </c>
      <c r="J70">
        <v>225</v>
      </c>
      <c r="K70">
        <v>0.93</v>
      </c>
      <c r="L70">
        <v>4.74</v>
      </c>
      <c r="M70">
        <v>8.3699999999999992</v>
      </c>
      <c r="N70">
        <v>1.91</v>
      </c>
      <c r="O70">
        <v>1.81</v>
      </c>
      <c r="P70">
        <v>1.76</v>
      </c>
      <c r="Q70">
        <v>2.0299999999999998</v>
      </c>
      <c r="R70">
        <v>2.59</v>
      </c>
      <c r="S70">
        <v>3.68</v>
      </c>
      <c r="T70">
        <v>4.76</v>
      </c>
      <c r="U70">
        <v>5.94</v>
      </c>
      <c r="V70">
        <v>6.34</v>
      </c>
      <c r="W70">
        <v>7.78</v>
      </c>
      <c r="X70">
        <v>5.97</v>
      </c>
      <c r="Y70">
        <v>5.21</v>
      </c>
      <c r="Z70">
        <v>4.16</v>
      </c>
      <c r="AA70">
        <v>3.33</v>
      </c>
      <c r="AB70">
        <v>2.59</v>
      </c>
      <c r="AC70">
        <v>1.83</v>
      </c>
      <c r="AD70">
        <v>1.6</v>
      </c>
      <c r="AE70">
        <v>1.36</v>
      </c>
      <c r="AF70">
        <v>1.27</v>
      </c>
      <c r="AG70">
        <v>1.1399999999999999</v>
      </c>
      <c r="AH70">
        <v>1.02</v>
      </c>
      <c r="AI70">
        <v>0.84</v>
      </c>
      <c r="AJ70">
        <v>0.72</v>
      </c>
      <c r="AK70">
        <v>0.61</v>
      </c>
      <c r="AL70">
        <v>0.52</v>
      </c>
      <c r="AM70">
        <v>0.5</v>
      </c>
      <c r="AN70">
        <v>0.54</v>
      </c>
      <c r="AO70">
        <v>0.55000000000000004</v>
      </c>
      <c r="AP70">
        <v>0.55000000000000004</v>
      </c>
      <c r="AQ70">
        <v>0.62</v>
      </c>
      <c r="AR70">
        <v>0.63</v>
      </c>
      <c r="AS70">
        <v>0.56999999999999995</v>
      </c>
      <c r="AT70">
        <v>0.47</v>
      </c>
      <c r="AU70">
        <v>0.36</v>
      </c>
      <c r="AV70">
        <v>0.28999999999999998</v>
      </c>
      <c r="AW70">
        <v>0.31</v>
      </c>
      <c r="AX70">
        <v>0.42</v>
      </c>
      <c r="AY70">
        <v>0.62</v>
      </c>
      <c r="AZ70">
        <v>0.85</v>
      </c>
      <c r="BA70">
        <v>1.03</v>
      </c>
      <c r="BB70">
        <v>1.0900000000000001</v>
      </c>
      <c r="BC70">
        <v>1.03</v>
      </c>
      <c r="BD70">
        <v>0.95</v>
      </c>
      <c r="BE70">
        <v>0.84</v>
      </c>
      <c r="BF70">
        <v>0.74</v>
      </c>
      <c r="BG70">
        <v>0.65</v>
      </c>
      <c r="BH70">
        <v>0.53</v>
      </c>
      <c r="BI70">
        <v>0.43</v>
      </c>
      <c r="BJ70">
        <v>0</v>
      </c>
      <c r="BK70">
        <v>1.61</v>
      </c>
    </row>
    <row r="71" spans="1:63" x14ac:dyDescent="0.25">
      <c r="A71">
        <v>160</v>
      </c>
      <c r="B71" t="s">
        <v>211</v>
      </c>
      <c r="C71">
        <v>68.45</v>
      </c>
      <c r="D71">
        <v>23.88</v>
      </c>
      <c r="E71">
        <v>7.56</v>
      </c>
      <c r="F71" s="125">
        <v>45148.678252314814</v>
      </c>
      <c r="G71">
        <v>12.41</v>
      </c>
      <c r="H71">
        <v>0.32600000000000001</v>
      </c>
      <c r="I71">
        <v>2.4</v>
      </c>
      <c r="J71">
        <v>30</v>
      </c>
      <c r="K71">
        <v>1.05</v>
      </c>
      <c r="L71">
        <v>5.2</v>
      </c>
      <c r="M71">
        <v>9.06</v>
      </c>
      <c r="N71">
        <v>2.0499999999999998</v>
      </c>
      <c r="O71">
        <v>1.95</v>
      </c>
      <c r="P71">
        <v>1.89</v>
      </c>
      <c r="Q71">
        <v>2.17</v>
      </c>
      <c r="R71">
        <v>2.77</v>
      </c>
      <c r="S71">
        <v>3.92</v>
      </c>
      <c r="T71">
        <v>5.07</v>
      </c>
      <c r="U71">
        <v>6.34</v>
      </c>
      <c r="V71">
        <v>6.76</v>
      </c>
      <c r="W71">
        <v>8.2899999999999991</v>
      </c>
      <c r="X71">
        <v>6.37</v>
      </c>
      <c r="Y71">
        <v>5.55</v>
      </c>
      <c r="Z71">
        <v>4.43</v>
      </c>
      <c r="AA71">
        <v>3.54</v>
      </c>
      <c r="AB71">
        <v>2.75</v>
      </c>
      <c r="AC71">
        <v>1.93</v>
      </c>
      <c r="AD71">
        <v>1.69</v>
      </c>
      <c r="AE71">
        <v>1.43</v>
      </c>
      <c r="AF71">
        <v>1.34</v>
      </c>
      <c r="AG71">
        <v>1.21</v>
      </c>
      <c r="AH71">
        <v>1.08</v>
      </c>
      <c r="AI71">
        <v>0.89</v>
      </c>
      <c r="AJ71">
        <v>0.77</v>
      </c>
      <c r="AK71">
        <v>0.64</v>
      </c>
      <c r="AL71">
        <v>0.55000000000000004</v>
      </c>
      <c r="AM71">
        <v>0.52</v>
      </c>
      <c r="AN71">
        <v>0.56000000000000005</v>
      </c>
      <c r="AO71">
        <v>0.56000000000000005</v>
      </c>
      <c r="AP71">
        <v>0.56999999999999995</v>
      </c>
      <c r="AQ71">
        <v>0.66</v>
      </c>
      <c r="AR71">
        <v>0.71</v>
      </c>
      <c r="AS71">
        <v>0.69</v>
      </c>
      <c r="AT71">
        <v>0.64</v>
      </c>
      <c r="AU71">
        <v>0.54</v>
      </c>
      <c r="AV71">
        <v>0.42</v>
      </c>
      <c r="AW71">
        <v>0.28999999999999998</v>
      </c>
      <c r="AX71">
        <v>0.21</v>
      </c>
      <c r="AY71">
        <v>0.2</v>
      </c>
      <c r="AZ71">
        <v>0.24</v>
      </c>
      <c r="BA71">
        <v>0.32</v>
      </c>
      <c r="BB71">
        <v>0.36</v>
      </c>
      <c r="BC71">
        <v>0.35</v>
      </c>
      <c r="BD71">
        <v>0.32</v>
      </c>
      <c r="BE71">
        <v>0.28000000000000003</v>
      </c>
      <c r="BF71">
        <v>0.25</v>
      </c>
      <c r="BG71">
        <v>0.21</v>
      </c>
      <c r="BH71">
        <v>0.18</v>
      </c>
      <c r="BI71">
        <v>0.14000000000000001</v>
      </c>
      <c r="BJ71">
        <v>0</v>
      </c>
      <c r="BK71">
        <v>1.55</v>
      </c>
    </row>
    <row r="72" spans="1:63" x14ac:dyDescent="0.25">
      <c r="A72">
        <v>161</v>
      </c>
      <c r="B72" t="s">
        <v>211</v>
      </c>
      <c r="C72">
        <v>69.930000000000007</v>
      </c>
      <c r="D72">
        <v>24.13</v>
      </c>
      <c r="E72">
        <v>5.94</v>
      </c>
      <c r="F72" s="125">
        <v>45148.67864583333</v>
      </c>
      <c r="G72">
        <v>12.31</v>
      </c>
      <c r="H72">
        <v>0.317</v>
      </c>
      <c r="I72">
        <v>2.33</v>
      </c>
      <c r="J72">
        <v>20.100000000000001</v>
      </c>
      <c r="K72">
        <v>1.1200000000000001</v>
      </c>
      <c r="L72">
        <v>5.42</v>
      </c>
      <c r="M72">
        <v>9.32</v>
      </c>
      <c r="N72">
        <v>2.11</v>
      </c>
      <c r="O72">
        <v>2</v>
      </c>
      <c r="P72">
        <v>1.93</v>
      </c>
      <c r="Q72">
        <v>2.2200000000000002</v>
      </c>
      <c r="R72">
        <v>2.82</v>
      </c>
      <c r="S72">
        <v>3.99</v>
      </c>
      <c r="T72">
        <v>5.16</v>
      </c>
      <c r="U72">
        <v>6.44</v>
      </c>
      <c r="V72">
        <v>6.87</v>
      </c>
      <c r="W72">
        <v>8.43</v>
      </c>
      <c r="X72">
        <v>6.47</v>
      </c>
      <c r="Y72">
        <v>5.63</v>
      </c>
      <c r="Z72">
        <v>4.49</v>
      </c>
      <c r="AA72">
        <v>3.59</v>
      </c>
      <c r="AB72">
        <v>2.79</v>
      </c>
      <c r="AC72">
        <v>1.96</v>
      </c>
      <c r="AD72">
        <v>1.71</v>
      </c>
      <c r="AE72">
        <v>1.45</v>
      </c>
      <c r="AF72">
        <v>1.36</v>
      </c>
      <c r="AG72">
        <v>1.22</v>
      </c>
      <c r="AH72">
        <v>1.0900000000000001</v>
      </c>
      <c r="AI72">
        <v>0.91</v>
      </c>
      <c r="AJ72">
        <v>0.78</v>
      </c>
      <c r="AK72">
        <v>0.65</v>
      </c>
      <c r="AL72">
        <v>0.55000000000000004</v>
      </c>
      <c r="AM72">
        <v>0.51</v>
      </c>
      <c r="AN72">
        <v>0.54</v>
      </c>
      <c r="AO72">
        <v>0.54</v>
      </c>
      <c r="AP72">
        <v>0.54</v>
      </c>
      <c r="AQ72">
        <v>0.64</v>
      </c>
      <c r="AR72">
        <v>0.69</v>
      </c>
      <c r="AS72">
        <v>0.66</v>
      </c>
      <c r="AT72">
        <v>0.59</v>
      </c>
      <c r="AU72">
        <v>0.47</v>
      </c>
      <c r="AV72">
        <v>0.33</v>
      </c>
      <c r="AW72">
        <v>0.19</v>
      </c>
      <c r="AX72">
        <v>0.11</v>
      </c>
      <c r="AY72">
        <v>0.11</v>
      </c>
      <c r="AZ72">
        <v>0.16</v>
      </c>
      <c r="BA72">
        <v>0.23</v>
      </c>
      <c r="BB72">
        <v>0.26</v>
      </c>
      <c r="BC72">
        <v>0.24</v>
      </c>
      <c r="BD72">
        <v>0.21</v>
      </c>
      <c r="BE72">
        <v>0.17</v>
      </c>
      <c r="BF72">
        <v>0.14000000000000001</v>
      </c>
      <c r="BG72">
        <v>0.12</v>
      </c>
      <c r="BH72">
        <v>7.0000000000000007E-2</v>
      </c>
      <c r="BI72">
        <v>0</v>
      </c>
      <c r="BJ72">
        <v>0</v>
      </c>
      <c r="BK72">
        <v>1.53</v>
      </c>
    </row>
    <row r="73" spans="1:63" x14ac:dyDescent="0.25">
      <c r="A73">
        <v>162</v>
      </c>
      <c r="B73" t="s">
        <v>212</v>
      </c>
      <c r="C73">
        <v>66.97</v>
      </c>
      <c r="D73">
        <v>23.78</v>
      </c>
      <c r="E73">
        <v>9.0299999999999994</v>
      </c>
      <c r="F73" s="125">
        <v>45148.677071759259</v>
      </c>
      <c r="G73">
        <v>12.54</v>
      </c>
      <c r="H73">
        <v>0.33800000000000002</v>
      </c>
      <c r="I73">
        <v>2.4700000000000002</v>
      </c>
      <c r="J73">
        <v>49.9</v>
      </c>
      <c r="K73">
        <v>0.95</v>
      </c>
      <c r="L73">
        <v>4.97</v>
      </c>
      <c r="M73">
        <v>8.7899999999999991</v>
      </c>
      <c r="N73">
        <v>2</v>
      </c>
      <c r="O73">
        <v>1.9</v>
      </c>
      <c r="P73">
        <v>1.84</v>
      </c>
      <c r="Q73">
        <v>2.13</v>
      </c>
      <c r="R73">
        <v>2.72</v>
      </c>
      <c r="S73">
        <v>3.86</v>
      </c>
      <c r="T73">
        <v>4.99</v>
      </c>
      <c r="U73">
        <v>6.24</v>
      </c>
      <c r="V73">
        <v>6.66</v>
      </c>
      <c r="W73">
        <v>8.16</v>
      </c>
      <c r="X73">
        <v>6.27</v>
      </c>
      <c r="Y73">
        <v>5.47</v>
      </c>
      <c r="Z73">
        <v>4.37</v>
      </c>
      <c r="AA73">
        <v>3.5</v>
      </c>
      <c r="AB73">
        <v>2.73</v>
      </c>
      <c r="AC73">
        <v>1.93</v>
      </c>
      <c r="AD73">
        <v>1.69</v>
      </c>
      <c r="AE73">
        <v>1.43</v>
      </c>
      <c r="AF73">
        <v>1.35</v>
      </c>
      <c r="AG73">
        <v>1.21</v>
      </c>
      <c r="AH73">
        <v>1.08</v>
      </c>
      <c r="AI73">
        <v>0.89</v>
      </c>
      <c r="AJ73">
        <v>0.77</v>
      </c>
      <c r="AK73">
        <v>0.64</v>
      </c>
      <c r="AL73">
        <v>0.55000000000000004</v>
      </c>
      <c r="AM73">
        <v>0.52</v>
      </c>
      <c r="AN73">
        <v>0.56000000000000005</v>
      </c>
      <c r="AO73">
        <v>0.56000000000000005</v>
      </c>
      <c r="AP73">
        <v>0.56999999999999995</v>
      </c>
      <c r="AQ73">
        <v>0.66</v>
      </c>
      <c r="AR73">
        <v>0.69</v>
      </c>
      <c r="AS73">
        <v>0.67</v>
      </c>
      <c r="AT73">
        <v>0.6</v>
      </c>
      <c r="AU73">
        <v>0.5</v>
      </c>
      <c r="AV73">
        <v>0.4</v>
      </c>
      <c r="AW73">
        <v>0.32</v>
      </c>
      <c r="AX73">
        <v>0.31</v>
      </c>
      <c r="AY73">
        <v>0.37</v>
      </c>
      <c r="AZ73">
        <v>0.47</v>
      </c>
      <c r="BA73">
        <v>0.55000000000000004</v>
      </c>
      <c r="BB73">
        <v>0.56999999999999995</v>
      </c>
      <c r="BC73">
        <v>0.52</v>
      </c>
      <c r="BD73">
        <v>0.45</v>
      </c>
      <c r="BE73">
        <v>0.38</v>
      </c>
      <c r="BF73">
        <v>0.32</v>
      </c>
      <c r="BG73">
        <v>0.28000000000000003</v>
      </c>
      <c r="BH73">
        <v>0.23</v>
      </c>
      <c r="BI73">
        <v>0.17</v>
      </c>
      <c r="BJ73">
        <v>0</v>
      </c>
      <c r="BK73">
        <v>1.56</v>
      </c>
    </row>
    <row r="74" spans="1:63" x14ac:dyDescent="0.25">
      <c r="A74">
        <v>163</v>
      </c>
      <c r="B74" t="s">
        <v>182</v>
      </c>
      <c r="C74">
        <v>60.11</v>
      </c>
      <c r="D74">
        <v>30.4</v>
      </c>
      <c r="E74">
        <v>9.49</v>
      </c>
      <c r="F74" s="125">
        <v>45148.627013888887</v>
      </c>
      <c r="G74">
        <v>13.8</v>
      </c>
      <c r="H74">
        <v>0.755</v>
      </c>
      <c r="I74">
        <v>2.98</v>
      </c>
      <c r="J74">
        <v>60</v>
      </c>
      <c r="K74">
        <v>0</v>
      </c>
      <c r="L74">
        <v>0.64</v>
      </c>
      <c r="M74">
        <v>5.1100000000000003</v>
      </c>
      <c r="N74">
        <v>1.67</v>
      </c>
      <c r="O74">
        <v>1.7</v>
      </c>
      <c r="P74">
        <v>1.74</v>
      </c>
      <c r="Q74">
        <v>2.11</v>
      </c>
      <c r="R74">
        <v>2.81</v>
      </c>
      <c r="S74">
        <v>4.07</v>
      </c>
      <c r="T74">
        <v>5.28</v>
      </c>
      <c r="U74">
        <v>6.6</v>
      </c>
      <c r="V74">
        <v>7.04</v>
      </c>
      <c r="W74">
        <v>8.67</v>
      </c>
      <c r="X74">
        <v>6.73</v>
      </c>
      <c r="Y74">
        <v>5.95</v>
      </c>
      <c r="Z74">
        <v>4.84</v>
      </c>
      <c r="AA74">
        <v>3.98</v>
      </c>
      <c r="AB74">
        <v>3.17</v>
      </c>
      <c r="AC74">
        <v>2.27</v>
      </c>
      <c r="AD74">
        <v>1.99</v>
      </c>
      <c r="AE74">
        <v>1.66</v>
      </c>
      <c r="AF74">
        <v>1.53</v>
      </c>
      <c r="AG74">
        <v>1.34</v>
      </c>
      <c r="AH74">
        <v>1.18</v>
      </c>
      <c r="AI74">
        <v>1</v>
      </c>
      <c r="AJ74">
        <v>0.94</v>
      </c>
      <c r="AK74">
        <v>0.93</v>
      </c>
      <c r="AL74">
        <v>1.05</v>
      </c>
      <c r="AM74">
        <v>1.24</v>
      </c>
      <c r="AN74">
        <v>1.58</v>
      </c>
      <c r="AO74">
        <v>1.69</v>
      </c>
      <c r="AP74">
        <v>1.68</v>
      </c>
      <c r="AQ74">
        <v>1.83</v>
      </c>
      <c r="AR74">
        <v>1.74</v>
      </c>
      <c r="AS74">
        <v>1.49</v>
      </c>
      <c r="AT74">
        <v>1.1599999999999999</v>
      </c>
      <c r="AU74">
        <v>0.8</v>
      </c>
      <c r="AV74">
        <v>0.5</v>
      </c>
      <c r="AW74">
        <v>0.24</v>
      </c>
      <c r="AX74">
        <v>7.0000000000000007E-2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1.28</v>
      </c>
    </row>
    <row r="75" spans="1:63" x14ac:dyDescent="0.25">
      <c r="A75">
        <v>164</v>
      </c>
      <c r="B75" t="s">
        <v>182</v>
      </c>
      <c r="C75">
        <v>58.24</v>
      </c>
      <c r="D75">
        <v>29.76</v>
      </c>
      <c r="E75">
        <v>12</v>
      </c>
      <c r="F75" s="125">
        <v>45148.62740740741</v>
      </c>
      <c r="G75">
        <v>13.42</v>
      </c>
      <c r="H75">
        <v>0.755</v>
      </c>
      <c r="I75">
        <v>3.09</v>
      </c>
      <c r="J75">
        <v>75.7</v>
      </c>
      <c r="K75">
        <v>0</v>
      </c>
      <c r="L75">
        <v>0.7</v>
      </c>
      <c r="M75">
        <v>5.15</v>
      </c>
      <c r="N75">
        <v>1.64</v>
      </c>
      <c r="O75">
        <v>1.66</v>
      </c>
      <c r="P75">
        <v>1.68</v>
      </c>
      <c r="Q75">
        <v>2.02</v>
      </c>
      <c r="R75">
        <v>2.69</v>
      </c>
      <c r="S75">
        <v>3.89</v>
      </c>
      <c r="T75">
        <v>5.07</v>
      </c>
      <c r="U75">
        <v>6.35</v>
      </c>
      <c r="V75">
        <v>6.78</v>
      </c>
      <c r="W75">
        <v>8.36</v>
      </c>
      <c r="X75">
        <v>6.5</v>
      </c>
      <c r="Y75">
        <v>5.75</v>
      </c>
      <c r="Z75">
        <v>4.68</v>
      </c>
      <c r="AA75">
        <v>3.86</v>
      </c>
      <c r="AB75">
        <v>3.08</v>
      </c>
      <c r="AC75">
        <v>2.21</v>
      </c>
      <c r="AD75">
        <v>1.94</v>
      </c>
      <c r="AE75">
        <v>1.62</v>
      </c>
      <c r="AF75">
        <v>1.48</v>
      </c>
      <c r="AG75">
        <v>1.3</v>
      </c>
      <c r="AH75">
        <v>1.1399999999999999</v>
      </c>
      <c r="AI75">
        <v>0.97</v>
      </c>
      <c r="AJ75">
        <v>0.92</v>
      </c>
      <c r="AK75">
        <v>0.92</v>
      </c>
      <c r="AL75">
        <v>1.04</v>
      </c>
      <c r="AM75">
        <v>1.25</v>
      </c>
      <c r="AN75">
        <v>1.61</v>
      </c>
      <c r="AO75">
        <v>1.74</v>
      </c>
      <c r="AP75">
        <v>1.75</v>
      </c>
      <c r="AQ75">
        <v>1.92</v>
      </c>
      <c r="AR75">
        <v>1.86</v>
      </c>
      <c r="AS75">
        <v>1.64</v>
      </c>
      <c r="AT75">
        <v>1.34</v>
      </c>
      <c r="AU75">
        <v>1</v>
      </c>
      <c r="AV75">
        <v>0.72</v>
      </c>
      <c r="AW75">
        <v>0.48</v>
      </c>
      <c r="AX75">
        <v>0.33</v>
      </c>
      <c r="AY75">
        <v>0.26</v>
      </c>
      <c r="AZ75">
        <v>0.23</v>
      </c>
      <c r="BA75">
        <v>0.22</v>
      </c>
      <c r="BB75">
        <v>0.18</v>
      </c>
      <c r="BC75">
        <v>0.08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1.26</v>
      </c>
    </row>
    <row r="76" spans="1:63" x14ac:dyDescent="0.25">
      <c r="A76">
        <v>165</v>
      </c>
      <c r="B76" t="s">
        <v>182</v>
      </c>
      <c r="C76">
        <v>58.36</v>
      </c>
      <c r="D76">
        <v>30.04</v>
      </c>
      <c r="E76">
        <v>11.61</v>
      </c>
      <c r="F76" s="125">
        <v>45148.627800925926</v>
      </c>
      <c r="G76">
        <v>13.12</v>
      </c>
      <c r="H76">
        <v>0.73399999999999999</v>
      </c>
      <c r="I76">
        <v>3.08</v>
      </c>
      <c r="J76">
        <v>72.8</v>
      </c>
      <c r="K76">
        <v>0</v>
      </c>
      <c r="L76">
        <v>0.76</v>
      </c>
      <c r="M76">
        <v>5.32</v>
      </c>
      <c r="N76">
        <v>1.66</v>
      </c>
      <c r="O76">
        <v>1.67</v>
      </c>
      <c r="P76">
        <v>1.68</v>
      </c>
      <c r="Q76">
        <v>2.0099999999999998</v>
      </c>
      <c r="R76">
        <v>2.67</v>
      </c>
      <c r="S76">
        <v>3.87</v>
      </c>
      <c r="T76">
        <v>5.04</v>
      </c>
      <c r="U76">
        <v>6.32</v>
      </c>
      <c r="V76">
        <v>6.77</v>
      </c>
      <c r="W76">
        <v>8.35</v>
      </c>
      <c r="X76">
        <v>6.5</v>
      </c>
      <c r="Y76">
        <v>5.75</v>
      </c>
      <c r="Z76">
        <v>4.6900000000000004</v>
      </c>
      <c r="AA76">
        <v>3.87</v>
      </c>
      <c r="AB76">
        <v>3.1</v>
      </c>
      <c r="AC76">
        <v>2.23</v>
      </c>
      <c r="AD76">
        <v>1.95</v>
      </c>
      <c r="AE76">
        <v>1.64</v>
      </c>
      <c r="AF76">
        <v>1.5</v>
      </c>
      <c r="AG76">
        <v>1.31</v>
      </c>
      <c r="AH76">
        <v>1.1499999999999999</v>
      </c>
      <c r="AI76">
        <v>0.98</v>
      </c>
      <c r="AJ76">
        <v>0.92</v>
      </c>
      <c r="AK76">
        <v>0.92</v>
      </c>
      <c r="AL76">
        <v>1.05</v>
      </c>
      <c r="AM76">
        <v>1.27</v>
      </c>
      <c r="AN76">
        <v>1.66</v>
      </c>
      <c r="AO76">
        <v>1.79</v>
      </c>
      <c r="AP76">
        <v>1.79</v>
      </c>
      <c r="AQ76">
        <v>1.94</v>
      </c>
      <c r="AR76">
        <v>1.81</v>
      </c>
      <c r="AS76">
        <v>1.52</v>
      </c>
      <c r="AT76">
        <v>1.1399999999999999</v>
      </c>
      <c r="AU76">
        <v>0.78</v>
      </c>
      <c r="AV76">
        <v>0.52</v>
      </c>
      <c r="AW76">
        <v>0.35</v>
      </c>
      <c r="AX76">
        <v>0.3</v>
      </c>
      <c r="AY76">
        <v>0.32</v>
      </c>
      <c r="AZ76">
        <v>0.34</v>
      </c>
      <c r="BA76">
        <v>0.34</v>
      </c>
      <c r="BB76">
        <v>0.27</v>
      </c>
      <c r="BC76">
        <v>0.14000000000000001</v>
      </c>
      <c r="BD76">
        <v>0.03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1.21</v>
      </c>
    </row>
    <row r="77" spans="1:63" x14ac:dyDescent="0.25">
      <c r="A77">
        <v>166</v>
      </c>
      <c r="B77" t="s">
        <v>182</v>
      </c>
      <c r="C77">
        <v>57.76</v>
      </c>
      <c r="D77">
        <v>29.59</v>
      </c>
      <c r="E77">
        <v>12.66</v>
      </c>
      <c r="F77" s="125">
        <v>45148.628194444442</v>
      </c>
      <c r="G77">
        <v>12.86</v>
      </c>
      <c r="H77">
        <v>0.72199999999999998</v>
      </c>
      <c r="I77">
        <v>3.12</v>
      </c>
      <c r="J77">
        <v>79.900000000000006</v>
      </c>
      <c r="K77">
        <v>0</v>
      </c>
      <c r="L77">
        <v>0.87</v>
      </c>
      <c r="M77">
        <v>5.39</v>
      </c>
      <c r="N77">
        <v>1.66</v>
      </c>
      <c r="O77">
        <v>1.66</v>
      </c>
      <c r="P77">
        <v>1.66</v>
      </c>
      <c r="Q77">
        <v>1.97</v>
      </c>
      <c r="R77">
        <v>2.61</v>
      </c>
      <c r="S77">
        <v>3.79</v>
      </c>
      <c r="T77">
        <v>4.95</v>
      </c>
      <c r="U77">
        <v>6.22</v>
      </c>
      <c r="V77">
        <v>6.66</v>
      </c>
      <c r="W77">
        <v>8.23</v>
      </c>
      <c r="X77">
        <v>6.41</v>
      </c>
      <c r="Y77">
        <v>5.68</v>
      </c>
      <c r="Z77">
        <v>4.63</v>
      </c>
      <c r="AA77">
        <v>3.83</v>
      </c>
      <c r="AB77">
        <v>3.07</v>
      </c>
      <c r="AC77">
        <v>2.21</v>
      </c>
      <c r="AD77">
        <v>1.95</v>
      </c>
      <c r="AE77">
        <v>1.63</v>
      </c>
      <c r="AF77">
        <v>1.5</v>
      </c>
      <c r="AG77">
        <v>1.31</v>
      </c>
      <c r="AH77">
        <v>1.1499999999999999</v>
      </c>
      <c r="AI77">
        <v>0.96</v>
      </c>
      <c r="AJ77">
        <v>0.9</v>
      </c>
      <c r="AK77">
        <v>0.89</v>
      </c>
      <c r="AL77">
        <v>1.01</v>
      </c>
      <c r="AM77">
        <v>1.22</v>
      </c>
      <c r="AN77">
        <v>1.6</v>
      </c>
      <c r="AO77">
        <v>1.75</v>
      </c>
      <c r="AP77">
        <v>1.78</v>
      </c>
      <c r="AQ77">
        <v>1.96</v>
      </c>
      <c r="AR77">
        <v>1.88</v>
      </c>
      <c r="AS77">
        <v>1.61</v>
      </c>
      <c r="AT77">
        <v>1.23</v>
      </c>
      <c r="AU77">
        <v>0.82</v>
      </c>
      <c r="AV77">
        <v>0.5</v>
      </c>
      <c r="AW77">
        <v>0.24</v>
      </c>
      <c r="AX77">
        <v>0.14000000000000001</v>
      </c>
      <c r="AY77">
        <v>0.17</v>
      </c>
      <c r="AZ77">
        <v>0.28000000000000003</v>
      </c>
      <c r="BA77">
        <v>0.39</v>
      </c>
      <c r="BB77">
        <v>0.44</v>
      </c>
      <c r="BC77">
        <v>0.4</v>
      </c>
      <c r="BD77">
        <v>0.32</v>
      </c>
      <c r="BE77">
        <v>0.23</v>
      </c>
      <c r="BF77">
        <v>0.16</v>
      </c>
      <c r="BG77">
        <v>0.11</v>
      </c>
      <c r="BH77">
        <v>0.01</v>
      </c>
      <c r="BI77">
        <v>0</v>
      </c>
      <c r="BJ77">
        <v>0</v>
      </c>
      <c r="BK77">
        <v>1.35</v>
      </c>
    </row>
    <row r="78" spans="1:63" x14ac:dyDescent="0.25">
      <c r="A78">
        <v>167</v>
      </c>
      <c r="B78" t="s">
        <v>182</v>
      </c>
      <c r="C78">
        <v>58.31</v>
      </c>
      <c r="D78">
        <v>29.52</v>
      </c>
      <c r="E78">
        <v>12.16</v>
      </c>
      <c r="F78" s="125">
        <v>45148.628587962965</v>
      </c>
      <c r="G78">
        <v>12.65</v>
      </c>
      <c r="H78">
        <v>0.69899999999999995</v>
      </c>
      <c r="I78">
        <v>3.08</v>
      </c>
      <c r="J78">
        <v>77.3</v>
      </c>
      <c r="K78">
        <v>0</v>
      </c>
      <c r="L78">
        <v>0.94</v>
      </c>
      <c r="M78">
        <v>5.56</v>
      </c>
      <c r="N78">
        <v>1.69</v>
      </c>
      <c r="O78">
        <v>1.68</v>
      </c>
      <c r="P78">
        <v>1.67</v>
      </c>
      <c r="Q78">
        <v>1.98</v>
      </c>
      <c r="R78">
        <v>2.62</v>
      </c>
      <c r="S78">
        <v>3.8</v>
      </c>
      <c r="T78">
        <v>4.97</v>
      </c>
      <c r="U78">
        <v>6.25</v>
      </c>
      <c r="V78">
        <v>6.7</v>
      </c>
      <c r="W78">
        <v>8.2799999999999994</v>
      </c>
      <c r="X78">
        <v>6.45</v>
      </c>
      <c r="Y78">
        <v>5.72</v>
      </c>
      <c r="Z78">
        <v>4.67</v>
      </c>
      <c r="AA78">
        <v>3.87</v>
      </c>
      <c r="AB78">
        <v>3.1</v>
      </c>
      <c r="AC78">
        <v>2.2400000000000002</v>
      </c>
      <c r="AD78">
        <v>1.97</v>
      </c>
      <c r="AE78">
        <v>1.66</v>
      </c>
      <c r="AF78">
        <v>1.52</v>
      </c>
      <c r="AG78">
        <v>1.32</v>
      </c>
      <c r="AH78">
        <v>1.1599999999999999</v>
      </c>
      <c r="AI78">
        <v>0.97</v>
      </c>
      <c r="AJ78">
        <v>0.89</v>
      </c>
      <c r="AK78">
        <v>0.87</v>
      </c>
      <c r="AL78">
        <v>0.97</v>
      </c>
      <c r="AM78">
        <v>1.1599999999999999</v>
      </c>
      <c r="AN78">
        <v>1.51</v>
      </c>
      <c r="AO78">
        <v>1.65</v>
      </c>
      <c r="AP78">
        <v>1.69</v>
      </c>
      <c r="AQ78">
        <v>1.89</v>
      </c>
      <c r="AR78">
        <v>1.85</v>
      </c>
      <c r="AS78">
        <v>1.64</v>
      </c>
      <c r="AT78">
        <v>1.34</v>
      </c>
      <c r="AU78">
        <v>1</v>
      </c>
      <c r="AV78">
        <v>0.71</v>
      </c>
      <c r="AW78">
        <v>0.46</v>
      </c>
      <c r="AX78">
        <v>0.32</v>
      </c>
      <c r="AY78">
        <v>0.27</v>
      </c>
      <c r="AZ78">
        <v>0.26</v>
      </c>
      <c r="BA78">
        <v>0.28000000000000003</v>
      </c>
      <c r="BB78">
        <v>0.24</v>
      </c>
      <c r="BC78">
        <v>0.16</v>
      </c>
      <c r="BD78">
        <v>0.05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1.23</v>
      </c>
    </row>
    <row r="79" spans="1:63" x14ac:dyDescent="0.25">
      <c r="A79">
        <v>168</v>
      </c>
      <c r="B79" t="s">
        <v>205</v>
      </c>
      <c r="C79">
        <v>58.56</v>
      </c>
      <c r="D79">
        <v>29.86</v>
      </c>
      <c r="E79">
        <v>11.58</v>
      </c>
      <c r="F79" s="125">
        <v>45148.627013888887</v>
      </c>
      <c r="G79">
        <v>13.17</v>
      </c>
      <c r="H79">
        <v>0.73299999999999998</v>
      </c>
      <c r="I79">
        <v>3.07</v>
      </c>
      <c r="J79">
        <v>73</v>
      </c>
      <c r="K79">
        <v>0</v>
      </c>
      <c r="L79">
        <v>0.78</v>
      </c>
      <c r="M79">
        <v>5.31</v>
      </c>
      <c r="N79">
        <v>1.67</v>
      </c>
      <c r="O79">
        <v>1.67</v>
      </c>
      <c r="P79">
        <v>1.68</v>
      </c>
      <c r="Q79">
        <v>2.02</v>
      </c>
      <c r="R79">
        <v>2.68</v>
      </c>
      <c r="S79">
        <v>3.88</v>
      </c>
      <c r="T79">
        <v>5.0599999999999996</v>
      </c>
      <c r="U79">
        <v>6.35</v>
      </c>
      <c r="V79">
        <v>6.79</v>
      </c>
      <c r="W79">
        <v>8.3800000000000008</v>
      </c>
      <c r="X79">
        <v>6.52</v>
      </c>
      <c r="Y79">
        <v>5.77</v>
      </c>
      <c r="Z79">
        <v>4.7</v>
      </c>
      <c r="AA79">
        <v>3.88</v>
      </c>
      <c r="AB79">
        <v>3.1</v>
      </c>
      <c r="AC79">
        <v>2.23</v>
      </c>
      <c r="AD79">
        <v>1.96</v>
      </c>
      <c r="AE79">
        <v>1.64</v>
      </c>
      <c r="AF79">
        <v>1.5</v>
      </c>
      <c r="AG79">
        <v>1.32</v>
      </c>
      <c r="AH79">
        <v>1.1599999999999999</v>
      </c>
      <c r="AI79">
        <v>0.98</v>
      </c>
      <c r="AJ79">
        <v>0.91</v>
      </c>
      <c r="AK79">
        <v>0.9</v>
      </c>
      <c r="AL79">
        <v>1.02</v>
      </c>
      <c r="AM79">
        <v>1.23</v>
      </c>
      <c r="AN79">
        <v>1.59</v>
      </c>
      <c r="AO79">
        <v>1.72</v>
      </c>
      <c r="AP79">
        <v>1.74</v>
      </c>
      <c r="AQ79">
        <v>1.91</v>
      </c>
      <c r="AR79">
        <v>1.83</v>
      </c>
      <c r="AS79">
        <v>1.58</v>
      </c>
      <c r="AT79">
        <v>1.24</v>
      </c>
      <c r="AU79">
        <v>0.88</v>
      </c>
      <c r="AV79">
        <v>0.59</v>
      </c>
      <c r="AW79">
        <v>0.35</v>
      </c>
      <c r="AX79">
        <v>0.23</v>
      </c>
      <c r="AY79">
        <v>0.2</v>
      </c>
      <c r="AZ79">
        <v>0.22</v>
      </c>
      <c r="BA79">
        <v>0.25</v>
      </c>
      <c r="BB79">
        <v>0.22</v>
      </c>
      <c r="BC79">
        <v>0.16</v>
      </c>
      <c r="BD79">
        <v>0.08</v>
      </c>
      <c r="BE79">
        <v>0.05</v>
      </c>
      <c r="BF79">
        <v>0.03</v>
      </c>
      <c r="BG79">
        <v>0.02</v>
      </c>
      <c r="BH79">
        <v>0</v>
      </c>
      <c r="BI79">
        <v>0</v>
      </c>
      <c r="BJ79">
        <v>0</v>
      </c>
      <c r="BK79">
        <v>1.26</v>
      </c>
    </row>
    <row r="80" spans="1:63" x14ac:dyDescent="0.25">
      <c r="A80">
        <v>169</v>
      </c>
      <c r="B80" t="s">
        <v>183</v>
      </c>
      <c r="C80">
        <v>30.81</v>
      </c>
      <c r="D80">
        <v>49.21</v>
      </c>
      <c r="E80">
        <v>19.98</v>
      </c>
      <c r="F80" s="125">
        <v>45148.635416666664</v>
      </c>
      <c r="G80">
        <v>14.41</v>
      </c>
      <c r="H80">
        <v>1.53</v>
      </c>
      <c r="I80">
        <v>9.26</v>
      </c>
      <c r="J80">
        <v>155</v>
      </c>
      <c r="K80">
        <v>0</v>
      </c>
      <c r="L80">
        <v>0</v>
      </c>
      <c r="M80">
        <v>1.51</v>
      </c>
      <c r="N80">
        <v>0.81</v>
      </c>
      <c r="O80">
        <v>0.88</v>
      </c>
      <c r="P80">
        <v>0.89</v>
      </c>
      <c r="Q80">
        <v>1.04</v>
      </c>
      <c r="R80">
        <v>1.36</v>
      </c>
      <c r="S80">
        <v>1.98</v>
      </c>
      <c r="T80">
        <v>2.6</v>
      </c>
      <c r="U80">
        <v>3.34</v>
      </c>
      <c r="V80">
        <v>3.68</v>
      </c>
      <c r="W80">
        <v>4.7699999999999996</v>
      </c>
      <c r="X80">
        <v>4.0199999999999996</v>
      </c>
      <c r="Y80">
        <v>3.94</v>
      </c>
      <c r="Z80">
        <v>3.73</v>
      </c>
      <c r="AA80">
        <v>3.9</v>
      </c>
      <c r="AB80">
        <v>3.97</v>
      </c>
      <c r="AC80">
        <v>3.71</v>
      </c>
      <c r="AD80">
        <v>3.98</v>
      </c>
      <c r="AE80">
        <v>3.81</v>
      </c>
      <c r="AF80">
        <v>3.85</v>
      </c>
      <c r="AG80">
        <v>3.62</v>
      </c>
      <c r="AH80">
        <v>3.35</v>
      </c>
      <c r="AI80">
        <v>2.88</v>
      </c>
      <c r="AJ80">
        <v>2.57</v>
      </c>
      <c r="AK80">
        <v>2.23</v>
      </c>
      <c r="AL80">
        <v>1.96</v>
      </c>
      <c r="AM80">
        <v>1.86</v>
      </c>
      <c r="AN80">
        <v>1.95</v>
      </c>
      <c r="AO80">
        <v>1.85</v>
      </c>
      <c r="AP80">
        <v>1.8</v>
      </c>
      <c r="AQ80">
        <v>2.02</v>
      </c>
      <c r="AR80">
        <v>2.0699999999999998</v>
      </c>
      <c r="AS80">
        <v>1.95</v>
      </c>
      <c r="AT80">
        <v>1.76</v>
      </c>
      <c r="AU80">
        <v>1.5</v>
      </c>
      <c r="AV80">
        <v>1.3</v>
      </c>
      <c r="AW80">
        <v>1.21</v>
      </c>
      <c r="AX80">
        <v>1.18</v>
      </c>
      <c r="AY80">
        <v>1.24</v>
      </c>
      <c r="AZ80">
        <v>1.21</v>
      </c>
      <c r="BA80">
        <v>1.1399999999999999</v>
      </c>
      <c r="BB80">
        <v>0.89</v>
      </c>
      <c r="BC80">
        <v>0.51</v>
      </c>
      <c r="BD80">
        <v>0.2</v>
      </c>
      <c r="BE80">
        <v>0.02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0.88</v>
      </c>
    </row>
    <row r="81" spans="1:63" x14ac:dyDescent="0.25">
      <c r="A81">
        <v>170</v>
      </c>
      <c r="B81" t="s">
        <v>183</v>
      </c>
      <c r="C81">
        <v>30.63</v>
      </c>
      <c r="D81">
        <v>47.9</v>
      </c>
      <c r="E81">
        <v>21.47</v>
      </c>
      <c r="F81" s="125">
        <v>45148.635810185187</v>
      </c>
      <c r="G81">
        <v>14.17</v>
      </c>
      <c r="H81">
        <v>1.54</v>
      </c>
      <c r="I81">
        <v>9.41</v>
      </c>
      <c r="J81">
        <v>197</v>
      </c>
      <c r="K81">
        <v>0</v>
      </c>
      <c r="L81">
        <v>0</v>
      </c>
      <c r="M81">
        <v>1.54</v>
      </c>
      <c r="N81">
        <v>0.81</v>
      </c>
      <c r="O81">
        <v>0.87</v>
      </c>
      <c r="P81">
        <v>0.88</v>
      </c>
      <c r="Q81">
        <v>1.02</v>
      </c>
      <c r="R81">
        <v>1.34</v>
      </c>
      <c r="S81">
        <v>1.96</v>
      </c>
      <c r="T81">
        <v>2.58</v>
      </c>
      <c r="U81">
        <v>3.31</v>
      </c>
      <c r="V81">
        <v>3.66</v>
      </c>
      <c r="W81">
        <v>4.74</v>
      </c>
      <c r="X81">
        <v>4</v>
      </c>
      <c r="Y81">
        <v>3.93</v>
      </c>
      <c r="Z81">
        <v>3.72</v>
      </c>
      <c r="AA81">
        <v>3.89</v>
      </c>
      <c r="AB81">
        <v>3.94</v>
      </c>
      <c r="AC81">
        <v>3.66</v>
      </c>
      <c r="AD81">
        <v>3.9</v>
      </c>
      <c r="AE81">
        <v>3.7</v>
      </c>
      <c r="AF81">
        <v>3.71</v>
      </c>
      <c r="AG81">
        <v>3.46</v>
      </c>
      <c r="AH81">
        <v>3.18</v>
      </c>
      <c r="AI81">
        <v>2.73</v>
      </c>
      <c r="AJ81">
        <v>2.44</v>
      </c>
      <c r="AK81">
        <v>2.13</v>
      </c>
      <c r="AL81">
        <v>1.9</v>
      </c>
      <c r="AM81">
        <v>1.82</v>
      </c>
      <c r="AN81">
        <v>1.92</v>
      </c>
      <c r="AO81">
        <v>1.82</v>
      </c>
      <c r="AP81">
        <v>1.76</v>
      </c>
      <c r="AQ81">
        <v>1.95</v>
      </c>
      <c r="AR81">
        <v>1.99</v>
      </c>
      <c r="AS81">
        <v>1.88</v>
      </c>
      <c r="AT81">
        <v>1.7</v>
      </c>
      <c r="AU81">
        <v>1.43</v>
      </c>
      <c r="AV81">
        <v>1.19</v>
      </c>
      <c r="AW81">
        <v>0.98</v>
      </c>
      <c r="AX81">
        <v>0.83</v>
      </c>
      <c r="AY81">
        <v>0.79</v>
      </c>
      <c r="AZ81">
        <v>0.81</v>
      </c>
      <c r="BA81">
        <v>0.94</v>
      </c>
      <c r="BB81">
        <v>1.08</v>
      </c>
      <c r="BC81">
        <v>1.17</v>
      </c>
      <c r="BD81">
        <v>1.1399999999999999</v>
      </c>
      <c r="BE81">
        <v>0.94</v>
      </c>
      <c r="BF81">
        <v>0.61</v>
      </c>
      <c r="BG81">
        <v>0.27</v>
      </c>
      <c r="BH81">
        <v>0.02</v>
      </c>
      <c r="BI81">
        <v>0</v>
      </c>
      <c r="BJ81">
        <v>0</v>
      </c>
      <c r="BK81">
        <v>0.8</v>
      </c>
    </row>
    <row r="82" spans="1:63" x14ac:dyDescent="0.25">
      <c r="A82">
        <v>171</v>
      </c>
      <c r="B82" t="s">
        <v>183</v>
      </c>
      <c r="C82">
        <v>30.94</v>
      </c>
      <c r="D82">
        <v>47.5</v>
      </c>
      <c r="E82">
        <v>21.56</v>
      </c>
      <c r="F82" s="125">
        <v>45148.636203703703</v>
      </c>
      <c r="G82">
        <v>13.95</v>
      </c>
      <c r="H82">
        <v>1.53</v>
      </c>
      <c r="I82">
        <v>9.23</v>
      </c>
      <c r="J82">
        <v>199</v>
      </c>
      <c r="K82">
        <v>0</v>
      </c>
      <c r="L82">
        <v>0</v>
      </c>
      <c r="M82">
        <v>1.64</v>
      </c>
      <c r="N82">
        <v>0.82</v>
      </c>
      <c r="O82">
        <v>0.88</v>
      </c>
      <c r="P82">
        <v>0.88</v>
      </c>
      <c r="Q82">
        <v>1.03</v>
      </c>
      <c r="R82">
        <v>1.34</v>
      </c>
      <c r="S82">
        <v>1.96</v>
      </c>
      <c r="T82">
        <v>2.59</v>
      </c>
      <c r="U82">
        <v>3.33</v>
      </c>
      <c r="V82">
        <v>3.68</v>
      </c>
      <c r="W82">
        <v>4.78</v>
      </c>
      <c r="X82">
        <v>4.04</v>
      </c>
      <c r="Y82">
        <v>3.97</v>
      </c>
      <c r="Z82">
        <v>3.76</v>
      </c>
      <c r="AA82">
        <v>3.93</v>
      </c>
      <c r="AB82">
        <v>3.98</v>
      </c>
      <c r="AC82">
        <v>3.67</v>
      </c>
      <c r="AD82">
        <v>3.89</v>
      </c>
      <c r="AE82">
        <v>3.67</v>
      </c>
      <c r="AF82">
        <v>3.66</v>
      </c>
      <c r="AG82">
        <v>3.4</v>
      </c>
      <c r="AH82">
        <v>3.11</v>
      </c>
      <c r="AI82">
        <v>2.66</v>
      </c>
      <c r="AJ82">
        <v>2.37</v>
      </c>
      <c r="AK82">
        <v>2.0699999999999998</v>
      </c>
      <c r="AL82">
        <v>1.85</v>
      </c>
      <c r="AM82">
        <v>1.78</v>
      </c>
      <c r="AN82">
        <v>1.89</v>
      </c>
      <c r="AO82">
        <v>1.8</v>
      </c>
      <c r="AP82">
        <v>1.74</v>
      </c>
      <c r="AQ82">
        <v>1.94</v>
      </c>
      <c r="AR82">
        <v>1.98</v>
      </c>
      <c r="AS82">
        <v>1.88</v>
      </c>
      <c r="AT82">
        <v>1.7</v>
      </c>
      <c r="AU82">
        <v>1.45</v>
      </c>
      <c r="AV82">
        <v>1.24</v>
      </c>
      <c r="AW82">
        <v>1.08</v>
      </c>
      <c r="AX82">
        <v>0.99</v>
      </c>
      <c r="AY82">
        <v>1.01</v>
      </c>
      <c r="AZ82">
        <v>1.05</v>
      </c>
      <c r="BA82">
        <v>1.1599999999999999</v>
      </c>
      <c r="BB82">
        <v>1.22</v>
      </c>
      <c r="BC82">
        <v>1.1599999999999999</v>
      </c>
      <c r="BD82">
        <v>0.98</v>
      </c>
      <c r="BE82">
        <v>0.66</v>
      </c>
      <c r="BF82">
        <v>0.28999999999999998</v>
      </c>
      <c r="BG82">
        <v>0.04</v>
      </c>
      <c r="BH82">
        <v>0</v>
      </c>
      <c r="BI82">
        <v>0</v>
      </c>
      <c r="BJ82">
        <v>0</v>
      </c>
      <c r="BK82">
        <v>0.87</v>
      </c>
    </row>
    <row r="83" spans="1:63" x14ac:dyDescent="0.25">
      <c r="A83">
        <v>172</v>
      </c>
      <c r="B83" t="s">
        <v>183</v>
      </c>
      <c r="C83">
        <v>30.84</v>
      </c>
      <c r="D83">
        <v>46.8</v>
      </c>
      <c r="E83">
        <v>22.36</v>
      </c>
      <c r="F83" s="125">
        <v>45148.636597222219</v>
      </c>
      <c r="G83">
        <v>13.77</v>
      </c>
      <c r="H83">
        <v>1.53</v>
      </c>
      <c r="I83">
        <v>9.31</v>
      </c>
      <c r="J83">
        <v>231</v>
      </c>
      <c r="K83">
        <v>0</v>
      </c>
      <c r="L83">
        <v>0</v>
      </c>
      <c r="M83">
        <v>1.67</v>
      </c>
      <c r="N83">
        <v>0.82</v>
      </c>
      <c r="O83">
        <v>0.88</v>
      </c>
      <c r="P83">
        <v>0.88</v>
      </c>
      <c r="Q83">
        <v>1.02</v>
      </c>
      <c r="R83">
        <v>1.33</v>
      </c>
      <c r="S83">
        <v>1.94</v>
      </c>
      <c r="T83">
        <v>2.57</v>
      </c>
      <c r="U83">
        <v>3.31</v>
      </c>
      <c r="V83">
        <v>3.67</v>
      </c>
      <c r="W83">
        <v>4.7699999999999996</v>
      </c>
      <c r="X83">
        <v>4.03</v>
      </c>
      <c r="Y83">
        <v>3.96</v>
      </c>
      <c r="Z83">
        <v>3.75</v>
      </c>
      <c r="AA83">
        <v>3.92</v>
      </c>
      <c r="AB83">
        <v>3.96</v>
      </c>
      <c r="AC83">
        <v>3.65</v>
      </c>
      <c r="AD83">
        <v>3.85</v>
      </c>
      <c r="AE83">
        <v>3.62</v>
      </c>
      <c r="AF83">
        <v>3.59</v>
      </c>
      <c r="AG83">
        <v>3.32</v>
      </c>
      <c r="AH83">
        <v>3.03</v>
      </c>
      <c r="AI83">
        <v>2.59</v>
      </c>
      <c r="AJ83">
        <v>2.3199999999999998</v>
      </c>
      <c r="AK83">
        <v>2.0299999999999998</v>
      </c>
      <c r="AL83">
        <v>1.82</v>
      </c>
      <c r="AM83">
        <v>1.75</v>
      </c>
      <c r="AN83">
        <v>1.85</v>
      </c>
      <c r="AO83">
        <v>1.77</v>
      </c>
      <c r="AP83">
        <v>1.72</v>
      </c>
      <c r="AQ83">
        <v>1.91</v>
      </c>
      <c r="AR83">
        <v>1.96</v>
      </c>
      <c r="AS83">
        <v>1.86</v>
      </c>
      <c r="AT83">
        <v>1.68</v>
      </c>
      <c r="AU83">
        <v>1.43</v>
      </c>
      <c r="AV83">
        <v>1.22</v>
      </c>
      <c r="AW83">
        <v>1.05</v>
      </c>
      <c r="AX83">
        <v>0.96</v>
      </c>
      <c r="AY83">
        <v>0.96</v>
      </c>
      <c r="AZ83">
        <v>1</v>
      </c>
      <c r="BA83">
        <v>1.1299999999999999</v>
      </c>
      <c r="BB83">
        <v>1.24</v>
      </c>
      <c r="BC83">
        <v>1.28</v>
      </c>
      <c r="BD83">
        <v>1.2</v>
      </c>
      <c r="BE83">
        <v>0.95</v>
      </c>
      <c r="BF83">
        <v>0.57999999999999996</v>
      </c>
      <c r="BG83">
        <v>0.23</v>
      </c>
      <c r="BH83">
        <v>0.01</v>
      </c>
      <c r="BI83">
        <v>0</v>
      </c>
      <c r="BJ83">
        <v>0</v>
      </c>
      <c r="BK83">
        <v>0.8</v>
      </c>
    </row>
    <row r="84" spans="1:63" x14ac:dyDescent="0.25">
      <c r="A84">
        <v>173</v>
      </c>
      <c r="B84" t="s">
        <v>183</v>
      </c>
      <c r="C84">
        <v>31.15</v>
      </c>
      <c r="D84">
        <v>46.99</v>
      </c>
      <c r="E84">
        <v>21.86</v>
      </c>
      <c r="F84" s="125">
        <v>45148.636979166666</v>
      </c>
      <c r="G84">
        <v>13.62</v>
      </c>
      <c r="H84">
        <v>1.52</v>
      </c>
      <c r="I84">
        <v>9.1</v>
      </c>
      <c r="J84">
        <v>209</v>
      </c>
      <c r="K84">
        <v>0</v>
      </c>
      <c r="L84">
        <v>0</v>
      </c>
      <c r="M84">
        <v>1.71</v>
      </c>
      <c r="N84">
        <v>0.83</v>
      </c>
      <c r="O84">
        <v>0.89</v>
      </c>
      <c r="P84">
        <v>0.89</v>
      </c>
      <c r="Q84">
        <v>1.02</v>
      </c>
      <c r="R84">
        <v>1.34</v>
      </c>
      <c r="S84">
        <v>1.96</v>
      </c>
      <c r="T84">
        <v>2.59</v>
      </c>
      <c r="U84">
        <v>3.34</v>
      </c>
      <c r="V84">
        <v>3.7</v>
      </c>
      <c r="W84">
        <v>4.8099999999999996</v>
      </c>
      <c r="X84">
        <v>4.07</v>
      </c>
      <c r="Y84">
        <v>4</v>
      </c>
      <c r="Z84">
        <v>3.79</v>
      </c>
      <c r="AA84">
        <v>3.97</v>
      </c>
      <c r="AB84">
        <v>4.01</v>
      </c>
      <c r="AC84">
        <v>3.68</v>
      </c>
      <c r="AD84">
        <v>3.87</v>
      </c>
      <c r="AE84">
        <v>3.63</v>
      </c>
      <c r="AF84">
        <v>3.59</v>
      </c>
      <c r="AG84">
        <v>3.31</v>
      </c>
      <c r="AH84">
        <v>3.01</v>
      </c>
      <c r="AI84">
        <v>2.57</v>
      </c>
      <c r="AJ84">
        <v>2.2999999999999998</v>
      </c>
      <c r="AK84">
        <v>2.0099999999999998</v>
      </c>
      <c r="AL84">
        <v>1.81</v>
      </c>
      <c r="AM84">
        <v>1.76</v>
      </c>
      <c r="AN84">
        <v>1.88</v>
      </c>
      <c r="AO84">
        <v>1.8</v>
      </c>
      <c r="AP84">
        <v>1.75</v>
      </c>
      <c r="AQ84">
        <v>1.95</v>
      </c>
      <c r="AR84">
        <v>1.98</v>
      </c>
      <c r="AS84">
        <v>1.86</v>
      </c>
      <c r="AT84">
        <v>1.67</v>
      </c>
      <c r="AU84">
        <v>1.42</v>
      </c>
      <c r="AV84">
        <v>1.24</v>
      </c>
      <c r="AW84">
        <v>1.1299999999999999</v>
      </c>
      <c r="AX84">
        <v>1.1000000000000001</v>
      </c>
      <c r="AY84">
        <v>1.18</v>
      </c>
      <c r="AZ84">
        <v>1.25</v>
      </c>
      <c r="BA84">
        <v>1.34</v>
      </c>
      <c r="BB84">
        <v>1.33</v>
      </c>
      <c r="BC84">
        <v>1.1499999999999999</v>
      </c>
      <c r="BD84">
        <v>0.88</v>
      </c>
      <c r="BE84">
        <v>0.49</v>
      </c>
      <c r="BF84">
        <v>0.13</v>
      </c>
      <c r="BG84">
        <v>0</v>
      </c>
      <c r="BH84">
        <v>0</v>
      </c>
      <c r="BI84">
        <v>0</v>
      </c>
      <c r="BJ84">
        <v>0</v>
      </c>
      <c r="BK84">
        <v>0.84</v>
      </c>
    </row>
    <row r="85" spans="1:63" x14ac:dyDescent="0.25">
      <c r="A85">
        <v>174</v>
      </c>
      <c r="B85" t="s">
        <v>206</v>
      </c>
      <c r="C85">
        <v>30.88</v>
      </c>
      <c r="D85">
        <v>47.68</v>
      </c>
      <c r="E85">
        <v>21.45</v>
      </c>
      <c r="F85" s="125">
        <v>45148.635416666664</v>
      </c>
      <c r="G85">
        <v>13.98</v>
      </c>
      <c r="H85">
        <v>1.53</v>
      </c>
      <c r="I85">
        <v>9.26</v>
      </c>
      <c r="J85">
        <v>195</v>
      </c>
      <c r="K85">
        <v>0</v>
      </c>
      <c r="L85">
        <v>0</v>
      </c>
      <c r="M85">
        <v>1.61</v>
      </c>
      <c r="N85">
        <v>0.82</v>
      </c>
      <c r="O85">
        <v>0.88</v>
      </c>
      <c r="P85">
        <v>0.88</v>
      </c>
      <c r="Q85">
        <v>1.02</v>
      </c>
      <c r="R85">
        <v>1.34</v>
      </c>
      <c r="S85">
        <v>1.96</v>
      </c>
      <c r="T85">
        <v>2.59</v>
      </c>
      <c r="U85">
        <v>3.33</v>
      </c>
      <c r="V85">
        <v>3.68</v>
      </c>
      <c r="W85">
        <v>4.7699999999999996</v>
      </c>
      <c r="X85">
        <v>4.03</v>
      </c>
      <c r="Y85">
        <v>3.96</v>
      </c>
      <c r="Z85">
        <v>3.75</v>
      </c>
      <c r="AA85">
        <v>3.92</v>
      </c>
      <c r="AB85">
        <v>3.97</v>
      </c>
      <c r="AC85">
        <v>3.67</v>
      </c>
      <c r="AD85">
        <v>3.9</v>
      </c>
      <c r="AE85">
        <v>3.68</v>
      </c>
      <c r="AF85">
        <v>3.68</v>
      </c>
      <c r="AG85">
        <v>3.42</v>
      </c>
      <c r="AH85">
        <v>3.13</v>
      </c>
      <c r="AI85">
        <v>2.69</v>
      </c>
      <c r="AJ85">
        <v>2.4</v>
      </c>
      <c r="AK85">
        <v>2.09</v>
      </c>
      <c r="AL85">
        <v>1.87</v>
      </c>
      <c r="AM85">
        <v>1.79</v>
      </c>
      <c r="AN85">
        <v>1.9</v>
      </c>
      <c r="AO85">
        <v>1.81</v>
      </c>
      <c r="AP85">
        <v>1.75</v>
      </c>
      <c r="AQ85">
        <v>1.95</v>
      </c>
      <c r="AR85">
        <v>2</v>
      </c>
      <c r="AS85">
        <v>1.89</v>
      </c>
      <c r="AT85">
        <v>1.7</v>
      </c>
      <c r="AU85">
        <v>1.45</v>
      </c>
      <c r="AV85">
        <v>1.24</v>
      </c>
      <c r="AW85">
        <v>1.0900000000000001</v>
      </c>
      <c r="AX85">
        <v>1.01</v>
      </c>
      <c r="AY85">
        <v>1.03</v>
      </c>
      <c r="AZ85">
        <v>1.06</v>
      </c>
      <c r="BA85">
        <v>1.1399999999999999</v>
      </c>
      <c r="BB85">
        <v>1.1499999999999999</v>
      </c>
      <c r="BC85">
        <v>1.05</v>
      </c>
      <c r="BD85">
        <v>0.88</v>
      </c>
      <c r="BE85">
        <v>0.61</v>
      </c>
      <c r="BF85">
        <v>0.32</v>
      </c>
      <c r="BG85">
        <v>0.11</v>
      </c>
      <c r="BH85">
        <v>0.01</v>
      </c>
      <c r="BI85">
        <v>0</v>
      </c>
      <c r="BJ85">
        <v>0</v>
      </c>
      <c r="BK85">
        <v>0.84</v>
      </c>
    </row>
    <row r="86" spans="1:63" x14ac:dyDescent="0.25">
      <c r="A86">
        <v>175</v>
      </c>
      <c r="B86" t="s">
        <v>185</v>
      </c>
      <c r="C86">
        <v>40.9</v>
      </c>
      <c r="D86">
        <v>45.75</v>
      </c>
      <c r="E86">
        <v>13.36</v>
      </c>
      <c r="F86" s="125">
        <v>45148.644421296296</v>
      </c>
      <c r="G86">
        <v>15.3</v>
      </c>
      <c r="H86">
        <v>1.43</v>
      </c>
      <c r="I86">
        <v>5.71</v>
      </c>
      <c r="J86">
        <v>77.8</v>
      </c>
      <c r="K86">
        <v>0</v>
      </c>
      <c r="L86">
        <v>0</v>
      </c>
      <c r="M86">
        <v>0.77</v>
      </c>
      <c r="N86">
        <v>0.65</v>
      </c>
      <c r="O86">
        <v>0.83</v>
      </c>
      <c r="P86">
        <v>0.98</v>
      </c>
      <c r="Q86">
        <v>1.31</v>
      </c>
      <c r="R86">
        <v>1.89</v>
      </c>
      <c r="S86">
        <v>2.85</v>
      </c>
      <c r="T86">
        <v>3.8</v>
      </c>
      <c r="U86">
        <v>4.88</v>
      </c>
      <c r="V86">
        <v>5.36</v>
      </c>
      <c r="W86">
        <v>6.84</v>
      </c>
      <c r="X86">
        <v>5.57</v>
      </c>
      <c r="Y86">
        <v>5.17</v>
      </c>
      <c r="Z86">
        <v>4.4400000000000004</v>
      </c>
      <c r="AA86">
        <v>3.91</v>
      </c>
      <c r="AB86">
        <v>3.28</v>
      </c>
      <c r="AC86">
        <v>2.44</v>
      </c>
      <c r="AD86">
        <v>2.1800000000000002</v>
      </c>
      <c r="AE86">
        <v>1.89</v>
      </c>
      <c r="AF86">
        <v>1.9</v>
      </c>
      <c r="AG86">
        <v>1.98</v>
      </c>
      <c r="AH86">
        <v>2.1800000000000002</v>
      </c>
      <c r="AI86">
        <v>2.46</v>
      </c>
      <c r="AJ86">
        <v>2.79</v>
      </c>
      <c r="AK86">
        <v>3.02</v>
      </c>
      <c r="AL86">
        <v>3.24</v>
      </c>
      <c r="AM86">
        <v>3.38</v>
      </c>
      <c r="AN86">
        <v>3.56</v>
      </c>
      <c r="AO86">
        <v>3.1</v>
      </c>
      <c r="AP86">
        <v>2.61</v>
      </c>
      <c r="AQ86">
        <v>2.4300000000000002</v>
      </c>
      <c r="AR86">
        <v>2.0099999999999998</v>
      </c>
      <c r="AS86">
        <v>1.57</v>
      </c>
      <c r="AT86">
        <v>1.1399999999999999</v>
      </c>
      <c r="AU86">
        <v>0.81</v>
      </c>
      <c r="AV86">
        <v>0.59</v>
      </c>
      <c r="AW86">
        <v>0.44</v>
      </c>
      <c r="AX86">
        <v>0.38</v>
      </c>
      <c r="AY86">
        <v>0.37</v>
      </c>
      <c r="AZ86">
        <v>0.35</v>
      </c>
      <c r="BA86">
        <v>0.32</v>
      </c>
      <c r="BB86">
        <v>0.24</v>
      </c>
      <c r="BC86">
        <v>0.1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0.76</v>
      </c>
    </row>
    <row r="87" spans="1:63" x14ac:dyDescent="0.25">
      <c r="A87">
        <v>176</v>
      </c>
      <c r="B87" t="s">
        <v>185</v>
      </c>
      <c r="C87">
        <v>40.380000000000003</v>
      </c>
      <c r="D87">
        <v>45.68</v>
      </c>
      <c r="E87">
        <v>13.94</v>
      </c>
      <c r="F87" s="125">
        <v>45148.644814814812</v>
      </c>
      <c r="G87">
        <v>14.92</v>
      </c>
      <c r="H87">
        <v>1.45</v>
      </c>
      <c r="I87">
        <v>5.89</v>
      </c>
      <c r="J87">
        <v>80.8</v>
      </c>
      <c r="K87">
        <v>0</v>
      </c>
      <c r="L87">
        <v>0</v>
      </c>
      <c r="M87">
        <v>0.71</v>
      </c>
      <c r="N87">
        <v>0.63</v>
      </c>
      <c r="O87">
        <v>0.81</v>
      </c>
      <c r="P87">
        <v>0.97</v>
      </c>
      <c r="Q87">
        <v>1.3</v>
      </c>
      <c r="R87">
        <v>1.87</v>
      </c>
      <c r="S87">
        <v>2.82</v>
      </c>
      <c r="T87">
        <v>3.76</v>
      </c>
      <c r="U87">
        <v>4.83</v>
      </c>
      <c r="V87">
        <v>5.3</v>
      </c>
      <c r="W87">
        <v>6.76</v>
      </c>
      <c r="X87">
        <v>5.51</v>
      </c>
      <c r="Y87">
        <v>5.12</v>
      </c>
      <c r="Z87">
        <v>4.41</v>
      </c>
      <c r="AA87">
        <v>3.88</v>
      </c>
      <c r="AB87">
        <v>3.26</v>
      </c>
      <c r="AC87">
        <v>2.4300000000000002</v>
      </c>
      <c r="AD87">
        <v>2.17</v>
      </c>
      <c r="AE87">
        <v>1.88</v>
      </c>
      <c r="AF87">
        <v>1.89</v>
      </c>
      <c r="AG87">
        <v>1.97</v>
      </c>
      <c r="AH87">
        <v>2.17</v>
      </c>
      <c r="AI87">
        <v>2.4500000000000002</v>
      </c>
      <c r="AJ87">
        <v>2.78</v>
      </c>
      <c r="AK87">
        <v>3.02</v>
      </c>
      <c r="AL87">
        <v>3.25</v>
      </c>
      <c r="AM87">
        <v>3.39</v>
      </c>
      <c r="AN87">
        <v>3.6</v>
      </c>
      <c r="AO87">
        <v>3.14</v>
      </c>
      <c r="AP87">
        <v>2.65</v>
      </c>
      <c r="AQ87">
        <v>2.46</v>
      </c>
      <c r="AR87">
        <v>2.02</v>
      </c>
      <c r="AS87">
        <v>1.55</v>
      </c>
      <c r="AT87">
        <v>1.1100000000000001</v>
      </c>
      <c r="AU87">
        <v>0.76</v>
      </c>
      <c r="AV87">
        <v>0.54</v>
      </c>
      <c r="AW87">
        <v>0.41</v>
      </c>
      <c r="AX87">
        <v>0.37</v>
      </c>
      <c r="AY87">
        <v>0.4</v>
      </c>
      <c r="AZ87">
        <v>0.43</v>
      </c>
      <c r="BA87">
        <v>0.44</v>
      </c>
      <c r="BB87">
        <v>0.38</v>
      </c>
      <c r="BC87">
        <v>0.26</v>
      </c>
      <c r="BD87">
        <v>0.14000000000000001</v>
      </c>
      <c r="BE87">
        <v>0.02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0.76</v>
      </c>
    </row>
    <row r="88" spans="1:63" x14ac:dyDescent="0.25">
      <c r="A88">
        <v>177</v>
      </c>
      <c r="B88" t="s">
        <v>185</v>
      </c>
      <c r="C88">
        <v>39.97</v>
      </c>
      <c r="D88">
        <v>45.38</v>
      </c>
      <c r="E88">
        <v>14.64</v>
      </c>
      <c r="F88" s="125">
        <v>45148.645196759258</v>
      </c>
      <c r="G88">
        <v>14.56</v>
      </c>
      <c r="H88">
        <v>1.45</v>
      </c>
      <c r="I88">
        <v>6.06</v>
      </c>
      <c r="J88">
        <v>84.7</v>
      </c>
      <c r="K88">
        <v>0</v>
      </c>
      <c r="L88">
        <v>0</v>
      </c>
      <c r="M88">
        <v>0.76</v>
      </c>
      <c r="N88">
        <v>0.65</v>
      </c>
      <c r="O88">
        <v>0.81</v>
      </c>
      <c r="P88">
        <v>0.96</v>
      </c>
      <c r="Q88">
        <v>1.27</v>
      </c>
      <c r="R88">
        <v>1.82</v>
      </c>
      <c r="S88">
        <v>2.76</v>
      </c>
      <c r="T88">
        <v>3.7</v>
      </c>
      <c r="U88">
        <v>4.7699999999999996</v>
      </c>
      <c r="V88">
        <v>5.24</v>
      </c>
      <c r="W88">
        <v>6.7</v>
      </c>
      <c r="X88">
        <v>5.47</v>
      </c>
      <c r="Y88">
        <v>5.08</v>
      </c>
      <c r="Z88">
        <v>4.37</v>
      </c>
      <c r="AA88">
        <v>3.85</v>
      </c>
      <c r="AB88">
        <v>3.23</v>
      </c>
      <c r="AC88">
        <v>2.41</v>
      </c>
      <c r="AD88">
        <v>2.15</v>
      </c>
      <c r="AE88">
        <v>1.87</v>
      </c>
      <c r="AF88">
        <v>1.88</v>
      </c>
      <c r="AG88">
        <v>1.96</v>
      </c>
      <c r="AH88">
        <v>2.16</v>
      </c>
      <c r="AI88">
        <v>2.4300000000000002</v>
      </c>
      <c r="AJ88">
        <v>2.75</v>
      </c>
      <c r="AK88">
        <v>2.99</v>
      </c>
      <c r="AL88">
        <v>3.22</v>
      </c>
      <c r="AM88">
        <v>3.38</v>
      </c>
      <c r="AN88">
        <v>3.59</v>
      </c>
      <c r="AO88">
        <v>3.15</v>
      </c>
      <c r="AP88">
        <v>2.67</v>
      </c>
      <c r="AQ88">
        <v>2.4900000000000002</v>
      </c>
      <c r="AR88">
        <v>2.0499999999999998</v>
      </c>
      <c r="AS88">
        <v>1.58</v>
      </c>
      <c r="AT88">
        <v>1.1299999999999999</v>
      </c>
      <c r="AU88">
        <v>0.79</v>
      </c>
      <c r="AV88">
        <v>0.56999999999999995</v>
      </c>
      <c r="AW88">
        <v>0.46</v>
      </c>
      <c r="AX88">
        <v>0.45</v>
      </c>
      <c r="AY88">
        <v>0.5</v>
      </c>
      <c r="AZ88">
        <v>0.54</v>
      </c>
      <c r="BA88">
        <v>0.54</v>
      </c>
      <c r="BB88">
        <v>0.45</v>
      </c>
      <c r="BC88">
        <v>0.28000000000000003</v>
      </c>
      <c r="BD88">
        <v>0.13</v>
      </c>
      <c r="BE88">
        <v>0.01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0.76</v>
      </c>
    </row>
    <row r="89" spans="1:63" x14ac:dyDescent="0.25">
      <c r="A89">
        <v>178</v>
      </c>
      <c r="B89" t="s">
        <v>185</v>
      </c>
      <c r="C89">
        <v>40.22</v>
      </c>
      <c r="D89">
        <v>45.99</v>
      </c>
      <c r="E89">
        <v>13.79</v>
      </c>
      <c r="F89" s="125">
        <v>45148.645590277774</v>
      </c>
      <c r="G89">
        <v>14.37</v>
      </c>
      <c r="H89">
        <v>1.45</v>
      </c>
      <c r="I89">
        <v>5.94</v>
      </c>
      <c r="J89">
        <v>79.8</v>
      </c>
      <c r="K89">
        <v>0</v>
      </c>
      <c r="L89">
        <v>0</v>
      </c>
      <c r="M89">
        <v>0.73</v>
      </c>
      <c r="N89">
        <v>0.64</v>
      </c>
      <c r="O89">
        <v>0.81</v>
      </c>
      <c r="P89">
        <v>0.96</v>
      </c>
      <c r="Q89">
        <v>1.28</v>
      </c>
      <c r="R89">
        <v>1.84</v>
      </c>
      <c r="S89">
        <v>2.79</v>
      </c>
      <c r="T89">
        <v>3.73</v>
      </c>
      <c r="U89">
        <v>4.8</v>
      </c>
      <c r="V89">
        <v>5.28</v>
      </c>
      <c r="W89">
        <v>6.75</v>
      </c>
      <c r="X89">
        <v>5.51</v>
      </c>
      <c r="Y89">
        <v>5.12</v>
      </c>
      <c r="Z89">
        <v>4.41</v>
      </c>
      <c r="AA89">
        <v>3.89</v>
      </c>
      <c r="AB89">
        <v>3.26</v>
      </c>
      <c r="AC89">
        <v>2.4300000000000002</v>
      </c>
      <c r="AD89">
        <v>2.1800000000000002</v>
      </c>
      <c r="AE89">
        <v>1.89</v>
      </c>
      <c r="AF89">
        <v>1.91</v>
      </c>
      <c r="AG89">
        <v>1.99</v>
      </c>
      <c r="AH89">
        <v>2.2000000000000002</v>
      </c>
      <c r="AI89">
        <v>2.48</v>
      </c>
      <c r="AJ89">
        <v>2.81</v>
      </c>
      <c r="AK89">
        <v>3.05</v>
      </c>
      <c r="AL89">
        <v>3.28</v>
      </c>
      <c r="AM89">
        <v>3.43</v>
      </c>
      <c r="AN89">
        <v>3.63</v>
      </c>
      <c r="AO89">
        <v>3.16</v>
      </c>
      <c r="AP89">
        <v>2.67</v>
      </c>
      <c r="AQ89">
        <v>2.48</v>
      </c>
      <c r="AR89">
        <v>2.0299999999999998</v>
      </c>
      <c r="AS89">
        <v>1.57</v>
      </c>
      <c r="AT89">
        <v>1.1299999999999999</v>
      </c>
      <c r="AU89">
        <v>0.79</v>
      </c>
      <c r="AV89">
        <v>0.59</v>
      </c>
      <c r="AW89">
        <v>0.48</v>
      </c>
      <c r="AX89">
        <v>0.44</v>
      </c>
      <c r="AY89">
        <v>0.46</v>
      </c>
      <c r="AZ89">
        <v>0.44</v>
      </c>
      <c r="BA89">
        <v>0.38</v>
      </c>
      <c r="BB89">
        <v>0.25</v>
      </c>
      <c r="BC89">
        <v>0.08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0.78</v>
      </c>
    </row>
    <row r="90" spans="1:63" x14ac:dyDescent="0.25">
      <c r="A90">
        <v>179</v>
      </c>
      <c r="B90" t="s">
        <v>185</v>
      </c>
      <c r="C90">
        <v>40.909999999999997</v>
      </c>
      <c r="D90">
        <v>46.87</v>
      </c>
      <c r="E90">
        <v>12.23</v>
      </c>
      <c r="F90" s="125">
        <v>45148.645983796298</v>
      </c>
      <c r="G90">
        <v>14.18</v>
      </c>
      <c r="H90">
        <v>1.44</v>
      </c>
      <c r="I90">
        <v>5.68</v>
      </c>
      <c r="J90">
        <v>72</v>
      </c>
      <c r="K90">
        <v>0</v>
      </c>
      <c r="L90">
        <v>0</v>
      </c>
      <c r="M90">
        <v>0.77</v>
      </c>
      <c r="N90">
        <v>0.66</v>
      </c>
      <c r="O90">
        <v>0.83</v>
      </c>
      <c r="P90">
        <v>0.98</v>
      </c>
      <c r="Q90">
        <v>1.29</v>
      </c>
      <c r="R90">
        <v>1.86</v>
      </c>
      <c r="S90">
        <v>2.82</v>
      </c>
      <c r="T90">
        <v>3.77</v>
      </c>
      <c r="U90">
        <v>4.87</v>
      </c>
      <c r="V90">
        <v>5.36</v>
      </c>
      <c r="W90">
        <v>6.86</v>
      </c>
      <c r="X90">
        <v>5.61</v>
      </c>
      <c r="Y90">
        <v>5.21</v>
      </c>
      <c r="Z90">
        <v>4.49</v>
      </c>
      <c r="AA90">
        <v>3.96</v>
      </c>
      <c r="AB90">
        <v>3.32</v>
      </c>
      <c r="AC90">
        <v>2.48</v>
      </c>
      <c r="AD90">
        <v>2.2200000000000002</v>
      </c>
      <c r="AE90">
        <v>1.93</v>
      </c>
      <c r="AF90">
        <v>1.95</v>
      </c>
      <c r="AG90">
        <v>2.04</v>
      </c>
      <c r="AH90">
        <v>2.25</v>
      </c>
      <c r="AI90">
        <v>2.5299999999999998</v>
      </c>
      <c r="AJ90">
        <v>2.88</v>
      </c>
      <c r="AK90">
        <v>3.12</v>
      </c>
      <c r="AL90">
        <v>3.35</v>
      </c>
      <c r="AM90">
        <v>3.49</v>
      </c>
      <c r="AN90">
        <v>3.68</v>
      </c>
      <c r="AO90">
        <v>3.18</v>
      </c>
      <c r="AP90">
        <v>2.68</v>
      </c>
      <c r="AQ90">
        <v>2.46</v>
      </c>
      <c r="AR90">
        <v>2.0099999999999998</v>
      </c>
      <c r="AS90">
        <v>1.53</v>
      </c>
      <c r="AT90">
        <v>1.0900000000000001</v>
      </c>
      <c r="AU90">
        <v>0.74</v>
      </c>
      <c r="AV90">
        <v>0.51</v>
      </c>
      <c r="AW90">
        <v>0.36</v>
      </c>
      <c r="AX90">
        <v>0.28000000000000003</v>
      </c>
      <c r="AY90">
        <v>0.23</v>
      </c>
      <c r="AZ90">
        <v>0.18</v>
      </c>
      <c r="BA90">
        <v>0.14000000000000001</v>
      </c>
      <c r="BB90">
        <v>0.02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0.77</v>
      </c>
    </row>
    <row r="91" spans="1:63" x14ac:dyDescent="0.25">
      <c r="A91">
        <v>180</v>
      </c>
      <c r="B91" t="s">
        <v>207</v>
      </c>
      <c r="C91">
        <v>40.479999999999997</v>
      </c>
      <c r="D91">
        <v>45.93</v>
      </c>
      <c r="E91">
        <v>13.59</v>
      </c>
      <c r="F91" s="125">
        <v>45148.644421296296</v>
      </c>
      <c r="G91">
        <v>14.67</v>
      </c>
      <c r="H91">
        <v>1.45</v>
      </c>
      <c r="I91">
        <v>5.85</v>
      </c>
      <c r="J91">
        <v>78.8</v>
      </c>
      <c r="K91">
        <v>0</v>
      </c>
      <c r="L91">
        <v>0</v>
      </c>
      <c r="M91">
        <v>0.75</v>
      </c>
      <c r="N91">
        <v>0.65</v>
      </c>
      <c r="O91">
        <v>0.82</v>
      </c>
      <c r="P91">
        <v>0.97</v>
      </c>
      <c r="Q91">
        <v>1.29</v>
      </c>
      <c r="R91">
        <v>1.86</v>
      </c>
      <c r="S91">
        <v>2.81</v>
      </c>
      <c r="T91">
        <v>3.75</v>
      </c>
      <c r="U91">
        <v>4.83</v>
      </c>
      <c r="V91">
        <v>5.31</v>
      </c>
      <c r="W91">
        <v>6.78</v>
      </c>
      <c r="X91">
        <v>5.53</v>
      </c>
      <c r="Y91">
        <v>5.14</v>
      </c>
      <c r="Z91">
        <v>4.42</v>
      </c>
      <c r="AA91">
        <v>3.9</v>
      </c>
      <c r="AB91">
        <v>3.27</v>
      </c>
      <c r="AC91">
        <v>2.44</v>
      </c>
      <c r="AD91">
        <v>2.1800000000000002</v>
      </c>
      <c r="AE91">
        <v>1.89</v>
      </c>
      <c r="AF91">
        <v>1.91</v>
      </c>
      <c r="AG91">
        <v>1.99</v>
      </c>
      <c r="AH91">
        <v>2.19</v>
      </c>
      <c r="AI91">
        <v>2.4700000000000002</v>
      </c>
      <c r="AJ91">
        <v>2.8</v>
      </c>
      <c r="AK91">
        <v>3.04</v>
      </c>
      <c r="AL91">
        <v>3.27</v>
      </c>
      <c r="AM91">
        <v>3.41</v>
      </c>
      <c r="AN91">
        <v>3.61</v>
      </c>
      <c r="AO91">
        <v>3.14</v>
      </c>
      <c r="AP91">
        <v>2.66</v>
      </c>
      <c r="AQ91">
        <v>2.46</v>
      </c>
      <c r="AR91">
        <v>2.02</v>
      </c>
      <c r="AS91">
        <v>1.56</v>
      </c>
      <c r="AT91">
        <v>1.1200000000000001</v>
      </c>
      <c r="AU91">
        <v>0.78</v>
      </c>
      <c r="AV91">
        <v>0.56000000000000005</v>
      </c>
      <c r="AW91">
        <v>0.43</v>
      </c>
      <c r="AX91">
        <v>0.38</v>
      </c>
      <c r="AY91">
        <v>0.39</v>
      </c>
      <c r="AZ91">
        <v>0.39</v>
      </c>
      <c r="BA91">
        <v>0.36</v>
      </c>
      <c r="BB91">
        <v>0.27</v>
      </c>
      <c r="BC91">
        <v>0.14000000000000001</v>
      </c>
      <c r="BD91">
        <v>0.05</v>
      </c>
      <c r="BE91">
        <v>0.01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0.77</v>
      </c>
    </row>
    <row r="92" spans="1:63" x14ac:dyDescent="0.25">
      <c r="A92">
        <v>79</v>
      </c>
      <c r="B92" t="s">
        <v>213</v>
      </c>
      <c r="C92">
        <v>40.75</v>
      </c>
      <c r="D92">
        <v>47.31</v>
      </c>
      <c r="E92">
        <v>11.94</v>
      </c>
      <c r="F92" s="125">
        <v>45153.470011574071</v>
      </c>
      <c r="G92">
        <v>7.35</v>
      </c>
      <c r="H92">
        <v>1.1299999999999999</v>
      </c>
      <c r="I92">
        <v>5.86</v>
      </c>
      <c r="J92">
        <v>77.5</v>
      </c>
      <c r="K92">
        <v>0</v>
      </c>
      <c r="L92">
        <v>0.09</v>
      </c>
      <c r="M92">
        <v>3.29</v>
      </c>
      <c r="N92">
        <v>1.32</v>
      </c>
      <c r="O92">
        <v>1.33</v>
      </c>
      <c r="P92">
        <v>1.25</v>
      </c>
      <c r="Q92">
        <v>1.37</v>
      </c>
      <c r="R92">
        <v>1.73</v>
      </c>
      <c r="S92">
        <v>2.52</v>
      </c>
      <c r="T92">
        <v>3.35</v>
      </c>
      <c r="U92">
        <v>4.32</v>
      </c>
      <c r="V92">
        <v>4.74</v>
      </c>
      <c r="W92">
        <v>6.02</v>
      </c>
      <c r="X92">
        <v>4.87</v>
      </c>
      <c r="Y92">
        <v>4.54</v>
      </c>
      <c r="Z92">
        <v>4.0199999999999996</v>
      </c>
      <c r="AA92">
        <v>3.91</v>
      </c>
      <c r="AB92">
        <v>3.79</v>
      </c>
      <c r="AC92">
        <v>3.46</v>
      </c>
      <c r="AD92">
        <v>3.73</v>
      </c>
      <c r="AE92">
        <v>3.64</v>
      </c>
      <c r="AF92">
        <v>3.76</v>
      </c>
      <c r="AG92">
        <v>3.6</v>
      </c>
      <c r="AH92">
        <v>3.34</v>
      </c>
      <c r="AI92">
        <v>2.85</v>
      </c>
      <c r="AJ92">
        <v>2.48</v>
      </c>
      <c r="AK92">
        <v>2.08</v>
      </c>
      <c r="AL92">
        <v>1.76</v>
      </c>
      <c r="AM92">
        <v>1.63</v>
      </c>
      <c r="AN92">
        <v>1.68</v>
      </c>
      <c r="AO92">
        <v>1.58</v>
      </c>
      <c r="AP92">
        <v>1.51</v>
      </c>
      <c r="AQ92">
        <v>1.63</v>
      </c>
      <c r="AR92">
        <v>1.59</v>
      </c>
      <c r="AS92">
        <v>1.41</v>
      </c>
      <c r="AT92">
        <v>1.17</v>
      </c>
      <c r="AU92">
        <v>0.9</v>
      </c>
      <c r="AV92">
        <v>0.71</v>
      </c>
      <c r="AW92">
        <v>0.59</v>
      </c>
      <c r="AX92">
        <v>0.55000000000000004</v>
      </c>
      <c r="AY92">
        <v>0.56999999999999995</v>
      </c>
      <c r="AZ92">
        <v>0.53</v>
      </c>
      <c r="BA92">
        <v>0.44</v>
      </c>
      <c r="BB92">
        <v>0.27</v>
      </c>
      <c r="BC92">
        <v>7.0000000000000007E-2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1.03</v>
      </c>
    </row>
    <row r="93" spans="1:63" x14ac:dyDescent="0.25">
      <c r="A93">
        <v>80</v>
      </c>
      <c r="B93" t="s">
        <v>213</v>
      </c>
      <c r="C93">
        <v>41.78</v>
      </c>
      <c r="D93">
        <v>46.82</v>
      </c>
      <c r="E93">
        <v>11.4</v>
      </c>
      <c r="F93" s="125">
        <v>45153.470405092594</v>
      </c>
      <c r="G93">
        <v>7.28</v>
      </c>
      <c r="H93">
        <v>1.0900000000000001</v>
      </c>
      <c r="I93">
        <v>5.54</v>
      </c>
      <c r="J93">
        <v>73.2</v>
      </c>
      <c r="K93">
        <v>0</v>
      </c>
      <c r="L93">
        <v>0.1</v>
      </c>
      <c r="M93">
        <v>3.42</v>
      </c>
      <c r="N93">
        <v>1.36</v>
      </c>
      <c r="O93">
        <v>1.36</v>
      </c>
      <c r="P93">
        <v>1.28</v>
      </c>
      <c r="Q93">
        <v>1.4</v>
      </c>
      <c r="R93">
        <v>1.78</v>
      </c>
      <c r="S93">
        <v>2.59</v>
      </c>
      <c r="T93">
        <v>3.44</v>
      </c>
      <c r="U93">
        <v>4.43</v>
      </c>
      <c r="V93">
        <v>4.8499999999999996</v>
      </c>
      <c r="W93">
        <v>6.16</v>
      </c>
      <c r="X93">
        <v>4.97</v>
      </c>
      <c r="Y93">
        <v>4.63</v>
      </c>
      <c r="Z93">
        <v>4.0999999999999996</v>
      </c>
      <c r="AA93">
        <v>3.97</v>
      </c>
      <c r="AB93">
        <v>3.84</v>
      </c>
      <c r="AC93">
        <v>3.49</v>
      </c>
      <c r="AD93">
        <v>3.75</v>
      </c>
      <c r="AE93">
        <v>3.63</v>
      </c>
      <c r="AF93">
        <v>3.72</v>
      </c>
      <c r="AG93">
        <v>3.51</v>
      </c>
      <c r="AH93">
        <v>3.23</v>
      </c>
      <c r="AI93">
        <v>2.73</v>
      </c>
      <c r="AJ93">
        <v>2.36</v>
      </c>
      <c r="AK93">
        <v>1.98</v>
      </c>
      <c r="AL93">
        <v>1.69</v>
      </c>
      <c r="AM93">
        <v>1.58</v>
      </c>
      <c r="AN93">
        <v>1.66</v>
      </c>
      <c r="AO93">
        <v>1.57</v>
      </c>
      <c r="AP93">
        <v>1.51</v>
      </c>
      <c r="AQ93">
        <v>1.64</v>
      </c>
      <c r="AR93">
        <v>1.6</v>
      </c>
      <c r="AS93">
        <v>1.44</v>
      </c>
      <c r="AT93">
        <v>1.21</v>
      </c>
      <c r="AU93">
        <v>0.94</v>
      </c>
      <c r="AV93">
        <v>0.71</v>
      </c>
      <c r="AW93">
        <v>0.52</v>
      </c>
      <c r="AX93">
        <v>0.41</v>
      </c>
      <c r="AY93">
        <v>0.38</v>
      </c>
      <c r="AZ93">
        <v>0.36</v>
      </c>
      <c r="BA93">
        <v>0.34</v>
      </c>
      <c r="BB93">
        <v>0.26</v>
      </c>
      <c r="BC93">
        <v>0.1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1.03</v>
      </c>
    </row>
    <row r="94" spans="1:63" x14ac:dyDescent="0.25">
      <c r="A94">
        <v>81</v>
      </c>
      <c r="B94" t="s">
        <v>213</v>
      </c>
      <c r="C94">
        <v>41.72</v>
      </c>
      <c r="D94">
        <v>45.58</v>
      </c>
      <c r="E94">
        <v>12.71</v>
      </c>
      <c r="F94" s="125">
        <v>45153.47079861111</v>
      </c>
      <c r="G94">
        <v>7.24</v>
      </c>
      <c r="H94">
        <v>1.0900000000000001</v>
      </c>
      <c r="I94">
        <v>5.57</v>
      </c>
      <c r="J94">
        <v>84.9</v>
      </c>
      <c r="K94">
        <v>0</v>
      </c>
      <c r="L94">
        <v>0.11</v>
      </c>
      <c r="M94">
        <v>3.45</v>
      </c>
      <c r="N94">
        <v>1.36</v>
      </c>
      <c r="O94">
        <v>1.36</v>
      </c>
      <c r="P94">
        <v>1.28</v>
      </c>
      <c r="Q94">
        <v>1.4</v>
      </c>
      <c r="R94">
        <v>1.78</v>
      </c>
      <c r="S94">
        <v>2.59</v>
      </c>
      <c r="T94">
        <v>3.44</v>
      </c>
      <c r="U94">
        <v>4.42</v>
      </c>
      <c r="V94">
        <v>4.84</v>
      </c>
      <c r="W94">
        <v>6.14</v>
      </c>
      <c r="X94">
        <v>4.95</v>
      </c>
      <c r="Y94">
        <v>4.5999999999999996</v>
      </c>
      <c r="Z94">
        <v>4.07</v>
      </c>
      <c r="AA94">
        <v>3.94</v>
      </c>
      <c r="AB94">
        <v>3.8</v>
      </c>
      <c r="AC94">
        <v>3.44</v>
      </c>
      <c r="AD94">
        <v>3.68</v>
      </c>
      <c r="AE94">
        <v>3.54</v>
      </c>
      <c r="AF94">
        <v>3.6</v>
      </c>
      <c r="AG94">
        <v>3.38</v>
      </c>
      <c r="AH94">
        <v>3.09</v>
      </c>
      <c r="AI94">
        <v>2.59</v>
      </c>
      <c r="AJ94">
        <v>2.2400000000000002</v>
      </c>
      <c r="AK94">
        <v>1.89</v>
      </c>
      <c r="AL94">
        <v>1.63</v>
      </c>
      <c r="AM94">
        <v>1.54</v>
      </c>
      <c r="AN94">
        <v>1.62</v>
      </c>
      <c r="AO94">
        <v>1.54</v>
      </c>
      <c r="AP94">
        <v>1.46</v>
      </c>
      <c r="AQ94">
        <v>1.56</v>
      </c>
      <c r="AR94">
        <v>1.48</v>
      </c>
      <c r="AS94">
        <v>1.29</v>
      </c>
      <c r="AT94">
        <v>1.05</v>
      </c>
      <c r="AU94">
        <v>0.81</v>
      </c>
      <c r="AV94">
        <v>0.66</v>
      </c>
      <c r="AW94">
        <v>0.62</v>
      </c>
      <c r="AX94">
        <v>0.65</v>
      </c>
      <c r="AY94">
        <v>0.75</v>
      </c>
      <c r="AZ94">
        <v>0.79</v>
      </c>
      <c r="BA94">
        <v>0.74</v>
      </c>
      <c r="BB94">
        <v>0.54</v>
      </c>
      <c r="BC94">
        <v>0.25</v>
      </c>
      <c r="BD94">
        <v>0.05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1.08</v>
      </c>
    </row>
    <row r="95" spans="1:63" x14ac:dyDescent="0.25">
      <c r="A95">
        <v>82</v>
      </c>
      <c r="B95" t="s">
        <v>213</v>
      </c>
      <c r="C95">
        <v>42.85</v>
      </c>
      <c r="D95">
        <v>45.96</v>
      </c>
      <c r="E95">
        <v>11.19</v>
      </c>
      <c r="F95" s="125">
        <v>45153.471192129633</v>
      </c>
      <c r="G95">
        <v>7.19</v>
      </c>
      <c r="H95">
        <v>1.06</v>
      </c>
      <c r="I95">
        <v>5.24</v>
      </c>
      <c r="J95">
        <v>71.900000000000006</v>
      </c>
      <c r="K95">
        <v>0</v>
      </c>
      <c r="L95">
        <v>0.12</v>
      </c>
      <c r="M95">
        <v>3.57</v>
      </c>
      <c r="N95">
        <v>1.39</v>
      </c>
      <c r="O95">
        <v>1.4</v>
      </c>
      <c r="P95">
        <v>1.31</v>
      </c>
      <c r="Q95">
        <v>1.44</v>
      </c>
      <c r="R95">
        <v>1.83</v>
      </c>
      <c r="S95">
        <v>2.66</v>
      </c>
      <c r="T95">
        <v>3.53</v>
      </c>
      <c r="U95">
        <v>4.54</v>
      </c>
      <c r="V95">
        <v>4.97</v>
      </c>
      <c r="W95">
        <v>6.3</v>
      </c>
      <c r="X95">
        <v>5.08</v>
      </c>
      <c r="Y95">
        <v>4.72</v>
      </c>
      <c r="Z95">
        <v>4.17</v>
      </c>
      <c r="AA95">
        <v>4.0199999999999996</v>
      </c>
      <c r="AB95">
        <v>3.88</v>
      </c>
      <c r="AC95">
        <v>3.5</v>
      </c>
      <c r="AD95">
        <v>3.73</v>
      </c>
      <c r="AE95">
        <v>3.57</v>
      </c>
      <c r="AF95">
        <v>3.62</v>
      </c>
      <c r="AG95">
        <v>3.38</v>
      </c>
      <c r="AH95">
        <v>3.08</v>
      </c>
      <c r="AI95">
        <v>2.58</v>
      </c>
      <c r="AJ95">
        <v>2.23</v>
      </c>
      <c r="AK95">
        <v>1.88</v>
      </c>
      <c r="AL95">
        <v>1.63</v>
      </c>
      <c r="AM95">
        <v>1.54</v>
      </c>
      <c r="AN95">
        <v>1.62</v>
      </c>
      <c r="AO95">
        <v>1.53</v>
      </c>
      <c r="AP95">
        <v>1.46</v>
      </c>
      <c r="AQ95">
        <v>1.56</v>
      </c>
      <c r="AR95">
        <v>1.51</v>
      </c>
      <c r="AS95">
        <v>1.34</v>
      </c>
      <c r="AT95">
        <v>1.1100000000000001</v>
      </c>
      <c r="AU95">
        <v>0.85</v>
      </c>
      <c r="AV95">
        <v>0.65</v>
      </c>
      <c r="AW95">
        <v>0.49</v>
      </c>
      <c r="AX95">
        <v>0.42</v>
      </c>
      <c r="AY95">
        <v>0.41</v>
      </c>
      <c r="AZ95">
        <v>0.41</v>
      </c>
      <c r="BA95">
        <v>0.4</v>
      </c>
      <c r="BB95">
        <v>0.33</v>
      </c>
      <c r="BC95">
        <v>0.2</v>
      </c>
      <c r="BD95">
        <v>0.05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1.05</v>
      </c>
    </row>
    <row r="96" spans="1:63" x14ac:dyDescent="0.25">
      <c r="A96">
        <v>83</v>
      </c>
      <c r="B96" t="s">
        <v>213</v>
      </c>
      <c r="C96">
        <v>43.09</v>
      </c>
      <c r="D96">
        <v>45.36</v>
      </c>
      <c r="E96">
        <v>11.55</v>
      </c>
      <c r="F96" s="125">
        <v>45153.471585648149</v>
      </c>
      <c r="G96">
        <v>7.17</v>
      </c>
      <c r="H96">
        <v>1.05</v>
      </c>
      <c r="I96">
        <v>5.18</v>
      </c>
      <c r="J96">
        <v>74.900000000000006</v>
      </c>
      <c r="K96">
        <v>0</v>
      </c>
      <c r="L96">
        <v>0.12</v>
      </c>
      <c r="M96">
        <v>3.61</v>
      </c>
      <c r="N96">
        <v>1.4</v>
      </c>
      <c r="O96">
        <v>1.4</v>
      </c>
      <c r="P96">
        <v>1.32</v>
      </c>
      <c r="Q96">
        <v>1.45</v>
      </c>
      <c r="R96">
        <v>1.84</v>
      </c>
      <c r="S96">
        <v>2.68</v>
      </c>
      <c r="T96">
        <v>3.56</v>
      </c>
      <c r="U96">
        <v>4.5599999999999996</v>
      </c>
      <c r="V96">
        <v>4.99</v>
      </c>
      <c r="W96">
        <v>6.33</v>
      </c>
      <c r="X96">
        <v>5.0999999999999996</v>
      </c>
      <c r="Y96">
        <v>4.7300000000000004</v>
      </c>
      <c r="Z96">
        <v>4.18</v>
      </c>
      <c r="AA96">
        <v>4.0199999999999996</v>
      </c>
      <c r="AB96">
        <v>3.86</v>
      </c>
      <c r="AC96">
        <v>3.48</v>
      </c>
      <c r="AD96">
        <v>3.69</v>
      </c>
      <c r="AE96">
        <v>3.52</v>
      </c>
      <c r="AF96">
        <v>3.56</v>
      </c>
      <c r="AG96">
        <v>3.32</v>
      </c>
      <c r="AH96">
        <v>3.02</v>
      </c>
      <c r="AI96">
        <v>2.52</v>
      </c>
      <c r="AJ96">
        <v>2.1800000000000002</v>
      </c>
      <c r="AK96">
        <v>1.83</v>
      </c>
      <c r="AL96">
        <v>1.58</v>
      </c>
      <c r="AM96">
        <v>1.5</v>
      </c>
      <c r="AN96">
        <v>1.59</v>
      </c>
      <c r="AO96">
        <v>1.51</v>
      </c>
      <c r="AP96">
        <v>1.44</v>
      </c>
      <c r="AQ96">
        <v>1.55</v>
      </c>
      <c r="AR96">
        <v>1.48</v>
      </c>
      <c r="AS96">
        <v>1.29</v>
      </c>
      <c r="AT96">
        <v>1.04</v>
      </c>
      <c r="AU96">
        <v>0.78</v>
      </c>
      <c r="AV96">
        <v>0.6</v>
      </c>
      <c r="AW96">
        <v>0.51</v>
      </c>
      <c r="AX96">
        <v>0.52</v>
      </c>
      <c r="AY96">
        <v>0.57999999999999996</v>
      </c>
      <c r="AZ96">
        <v>0.6</v>
      </c>
      <c r="BA96">
        <v>0.55000000000000004</v>
      </c>
      <c r="BB96">
        <v>0.39</v>
      </c>
      <c r="BC96">
        <v>0.17</v>
      </c>
      <c r="BD96">
        <v>0.03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1.1200000000000001</v>
      </c>
    </row>
    <row r="97" spans="1:63" x14ac:dyDescent="0.25">
      <c r="A97">
        <v>84</v>
      </c>
      <c r="B97" t="s">
        <v>227</v>
      </c>
      <c r="C97">
        <v>42.04</v>
      </c>
      <c r="D97">
        <v>46.21</v>
      </c>
      <c r="E97">
        <v>11.76</v>
      </c>
      <c r="F97" s="125">
        <v>45153.470011574071</v>
      </c>
      <c r="G97">
        <v>7.25</v>
      </c>
      <c r="H97">
        <v>1.08</v>
      </c>
      <c r="I97">
        <v>5.47</v>
      </c>
      <c r="J97">
        <v>76.3</v>
      </c>
      <c r="K97">
        <v>0</v>
      </c>
      <c r="L97">
        <v>0.11</v>
      </c>
      <c r="M97">
        <v>3.47</v>
      </c>
      <c r="N97">
        <v>1.37</v>
      </c>
      <c r="O97">
        <v>1.37</v>
      </c>
      <c r="P97">
        <v>1.29</v>
      </c>
      <c r="Q97">
        <v>1.41</v>
      </c>
      <c r="R97">
        <v>1.79</v>
      </c>
      <c r="S97">
        <v>2.61</v>
      </c>
      <c r="T97">
        <v>3.47</v>
      </c>
      <c r="U97">
        <v>4.45</v>
      </c>
      <c r="V97">
        <v>4.88</v>
      </c>
      <c r="W97">
        <v>6.19</v>
      </c>
      <c r="X97">
        <v>4.99</v>
      </c>
      <c r="Y97">
        <v>4.6399999999999997</v>
      </c>
      <c r="Z97">
        <v>4.1100000000000003</v>
      </c>
      <c r="AA97">
        <v>3.97</v>
      </c>
      <c r="AB97">
        <v>3.83</v>
      </c>
      <c r="AC97">
        <v>3.47</v>
      </c>
      <c r="AD97">
        <v>3.71</v>
      </c>
      <c r="AE97">
        <v>3.58</v>
      </c>
      <c r="AF97">
        <v>3.65</v>
      </c>
      <c r="AG97">
        <v>3.44</v>
      </c>
      <c r="AH97">
        <v>3.15</v>
      </c>
      <c r="AI97">
        <v>2.65</v>
      </c>
      <c r="AJ97">
        <v>2.2999999999999998</v>
      </c>
      <c r="AK97">
        <v>1.93</v>
      </c>
      <c r="AL97">
        <v>1.66</v>
      </c>
      <c r="AM97">
        <v>1.56</v>
      </c>
      <c r="AN97">
        <v>1.64</v>
      </c>
      <c r="AO97">
        <v>1.55</v>
      </c>
      <c r="AP97">
        <v>1.47</v>
      </c>
      <c r="AQ97">
        <v>1.59</v>
      </c>
      <c r="AR97">
        <v>1.53</v>
      </c>
      <c r="AS97">
        <v>1.35</v>
      </c>
      <c r="AT97">
        <v>1.1100000000000001</v>
      </c>
      <c r="AU97">
        <v>0.86</v>
      </c>
      <c r="AV97">
        <v>0.67</v>
      </c>
      <c r="AW97">
        <v>0.55000000000000004</v>
      </c>
      <c r="AX97">
        <v>0.51</v>
      </c>
      <c r="AY97">
        <v>0.54</v>
      </c>
      <c r="AZ97">
        <v>0.54</v>
      </c>
      <c r="BA97">
        <v>0.49</v>
      </c>
      <c r="BB97">
        <v>0.35</v>
      </c>
      <c r="BC97">
        <v>0.16</v>
      </c>
      <c r="BD97">
        <v>0.03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1.06</v>
      </c>
    </row>
    <row r="98" spans="1:63" x14ac:dyDescent="0.25">
      <c r="A98">
        <v>85</v>
      </c>
      <c r="B98" t="s">
        <v>214</v>
      </c>
      <c r="C98">
        <v>49.24</v>
      </c>
      <c r="D98">
        <v>41.46</v>
      </c>
      <c r="E98">
        <v>9.2899999999999991</v>
      </c>
      <c r="F98" s="125">
        <v>45153.482372685183</v>
      </c>
      <c r="G98">
        <v>14.12</v>
      </c>
      <c r="H98">
        <v>0.82599999999999996</v>
      </c>
      <c r="I98">
        <v>4.01</v>
      </c>
      <c r="J98">
        <v>55.5</v>
      </c>
      <c r="K98">
        <v>0</v>
      </c>
      <c r="L98">
        <v>1</v>
      </c>
      <c r="M98">
        <v>4.82</v>
      </c>
      <c r="N98">
        <v>1.39</v>
      </c>
      <c r="O98">
        <v>1.37</v>
      </c>
      <c r="P98">
        <v>1.37</v>
      </c>
      <c r="Q98">
        <v>1.65</v>
      </c>
      <c r="R98">
        <v>2.21</v>
      </c>
      <c r="S98">
        <v>3.22</v>
      </c>
      <c r="T98">
        <v>4.1900000000000004</v>
      </c>
      <c r="U98">
        <v>5.23</v>
      </c>
      <c r="V98">
        <v>5.59</v>
      </c>
      <c r="W98">
        <v>6.9</v>
      </c>
      <c r="X98">
        <v>5.41</v>
      </c>
      <c r="Y98">
        <v>4.8899999999999997</v>
      </c>
      <c r="Z98">
        <v>4.18</v>
      </c>
      <c r="AA98">
        <v>3.85</v>
      </c>
      <c r="AB98">
        <v>3.58</v>
      </c>
      <c r="AC98">
        <v>3.16</v>
      </c>
      <c r="AD98">
        <v>3.37</v>
      </c>
      <c r="AE98">
        <v>3.28</v>
      </c>
      <c r="AF98">
        <v>3.4</v>
      </c>
      <c r="AG98">
        <v>3.24</v>
      </c>
      <c r="AH98">
        <v>2.98</v>
      </c>
      <c r="AI98">
        <v>2.4700000000000002</v>
      </c>
      <c r="AJ98">
        <v>2.06</v>
      </c>
      <c r="AK98">
        <v>1.62</v>
      </c>
      <c r="AL98">
        <v>1.24</v>
      </c>
      <c r="AM98">
        <v>1.06</v>
      </c>
      <c r="AN98">
        <v>1.03</v>
      </c>
      <c r="AO98">
        <v>0.96</v>
      </c>
      <c r="AP98">
        <v>0.93</v>
      </c>
      <c r="AQ98">
        <v>1.04</v>
      </c>
      <c r="AR98">
        <v>1.04</v>
      </c>
      <c r="AS98">
        <v>0.94</v>
      </c>
      <c r="AT98">
        <v>0.77</v>
      </c>
      <c r="AU98">
        <v>0.57999999999999996</v>
      </c>
      <c r="AV98">
        <v>0.42</v>
      </c>
      <c r="AW98">
        <v>0.33</v>
      </c>
      <c r="AX98">
        <v>0.32</v>
      </c>
      <c r="AY98">
        <v>0.39</v>
      </c>
      <c r="AZ98">
        <v>0.49</v>
      </c>
      <c r="BA98">
        <v>0.56000000000000005</v>
      </c>
      <c r="BB98">
        <v>0.54</v>
      </c>
      <c r="BC98">
        <v>0.44</v>
      </c>
      <c r="BD98">
        <v>0.31</v>
      </c>
      <c r="BE98">
        <v>0.17</v>
      </c>
      <c r="BF98">
        <v>0.05</v>
      </c>
      <c r="BG98">
        <v>0</v>
      </c>
      <c r="BH98">
        <v>0</v>
      </c>
      <c r="BI98">
        <v>0</v>
      </c>
      <c r="BJ98">
        <v>0</v>
      </c>
      <c r="BK98">
        <v>1.0900000000000001</v>
      </c>
    </row>
    <row r="99" spans="1:63" x14ac:dyDescent="0.25">
      <c r="A99">
        <v>86</v>
      </c>
      <c r="B99" t="s">
        <v>214</v>
      </c>
      <c r="C99">
        <v>48.6</v>
      </c>
      <c r="D99">
        <v>39.56</v>
      </c>
      <c r="E99">
        <v>11.84</v>
      </c>
      <c r="F99" s="125">
        <v>45153.482766203706</v>
      </c>
      <c r="G99">
        <v>13.97</v>
      </c>
      <c r="H99">
        <v>0.82399999999999995</v>
      </c>
      <c r="I99">
        <v>4.1100000000000003</v>
      </c>
      <c r="J99">
        <v>85.2</v>
      </c>
      <c r="K99">
        <v>0</v>
      </c>
      <c r="L99">
        <v>1.05</v>
      </c>
      <c r="M99">
        <v>4.83</v>
      </c>
      <c r="N99">
        <v>1.37</v>
      </c>
      <c r="O99">
        <v>1.35</v>
      </c>
      <c r="P99">
        <v>1.35</v>
      </c>
      <c r="Q99">
        <v>1.63</v>
      </c>
      <c r="R99">
        <v>2.1800000000000002</v>
      </c>
      <c r="S99">
        <v>3.16</v>
      </c>
      <c r="T99">
        <v>4.1100000000000003</v>
      </c>
      <c r="U99">
        <v>5.14</v>
      </c>
      <c r="V99">
        <v>5.49</v>
      </c>
      <c r="W99">
        <v>6.78</v>
      </c>
      <c r="X99">
        <v>5.32</v>
      </c>
      <c r="Y99">
        <v>4.82</v>
      </c>
      <c r="Z99">
        <v>4.12</v>
      </c>
      <c r="AA99">
        <v>3.81</v>
      </c>
      <c r="AB99">
        <v>3.54</v>
      </c>
      <c r="AC99">
        <v>3.12</v>
      </c>
      <c r="AD99">
        <v>3.3</v>
      </c>
      <c r="AE99">
        <v>3.18</v>
      </c>
      <c r="AF99">
        <v>3.25</v>
      </c>
      <c r="AG99">
        <v>3.05</v>
      </c>
      <c r="AH99">
        <v>2.76</v>
      </c>
      <c r="AI99">
        <v>2.2400000000000002</v>
      </c>
      <c r="AJ99">
        <v>1.83</v>
      </c>
      <c r="AK99">
        <v>1.42</v>
      </c>
      <c r="AL99">
        <v>1.08</v>
      </c>
      <c r="AM99">
        <v>0.94</v>
      </c>
      <c r="AN99">
        <v>0.96</v>
      </c>
      <c r="AO99">
        <v>0.95</v>
      </c>
      <c r="AP99">
        <v>0.95</v>
      </c>
      <c r="AQ99">
        <v>1.0900000000000001</v>
      </c>
      <c r="AR99">
        <v>1.1000000000000001</v>
      </c>
      <c r="AS99">
        <v>0.98</v>
      </c>
      <c r="AT99">
        <v>0.77</v>
      </c>
      <c r="AU99">
        <v>0.52</v>
      </c>
      <c r="AV99">
        <v>0.32</v>
      </c>
      <c r="AW99">
        <v>0.2</v>
      </c>
      <c r="AX99">
        <v>0.23</v>
      </c>
      <c r="AY99">
        <v>0.37</v>
      </c>
      <c r="AZ99">
        <v>0.61</v>
      </c>
      <c r="BA99">
        <v>0.82</v>
      </c>
      <c r="BB99">
        <v>0.93</v>
      </c>
      <c r="BC99">
        <v>0.9</v>
      </c>
      <c r="BD99">
        <v>0.77</v>
      </c>
      <c r="BE99">
        <v>0.56999999999999995</v>
      </c>
      <c r="BF99">
        <v>0.37</v>
      </c>
      <c r="BG99">
        <v>0.23</v>
      </c>
      <c r="BH99">
        <v>0.11</v>
      </c>
      <c r="BI99">
        <v>0</v>
      </c>
      <c r="BJ99">
        <v>0</v>
      </c>
      <c r="BK99">
        <v>1.1100000000000001</v>
      </c>
    </row>
    <row r="100" spans="1:63" x14ac:dyDescent="0.25">
      <c r="A100">
        <v>87</v>
      </c>
      <c r="B100" t="s">
        <v>214</v>
      </c>
      <c r="C100">
        <v>50.72</v>
      </c>
      <c r="D100">
        <v>40.39</v>
      </c>
      <c r="E100">
        <v>8.89</v>
      </c>
      <c r="F100" s="125">
        <v>45153.483159722222</v>
      </c>
      <c r="G100">
        <v>13.83</v>
      </c>
      <c r="H100">
        <v>0.77</v>
      </c>
      <c r="I100">
        <v>3.8</v>
      </c>
      <c r="J100">
        <v>51.3</v>
      </c>
      <c r="K100">
        <v>0</v>
      </c>
      <c r="L100">
        <v>1.1499999999999999</v>
      </c>
      <c r="M100">
        <v>5.1100000000000003</v>
      </c>
      <c r="N100">
        <v>1.44</v>
      </c>
      <c r="O100">
        <v>1.42</v>
      </c>
      <c r="P100">
        <v>1.41</v>
      </c>
      <c r="Q100">
        <v>1.7</v>
      </c>
      <c r="R100">
        <v>2.27</v>
      </c>
      <c r="S100">
        <v>3.29</v>
      </c>
      <c r="T100">
        <v>4.28</v>
      </c>
      <c r="U100">
        <v>5.34</v>
      </c>
      <c r="V100">
        <v>5.71</v>
      </c>
      <c r="W100">
        <v>7.05</v>
      </c>
      <c r="X100">
        <v>5.54</v>
      </c>
      <c r="Y100">
        <v>5.0199999999999996</v>
      </c>
      <c r="Z100">
        <v>4.3</v>
      </c>
      <c r="AA100">
        <v>3.98</v>
      </c>
      <c r="AB100">
        <v>3.7</v>
      </c>
      <c r="AC100">
        <v>3.26</v>
      </c>
      <c r="AD100">
        <v>3.43</v>
      </c>
      <c r="AE100">
        <v>3.28</v>
      </c>
      <c r="AF100">
        <v>3.32</v>
      </c>
      <c r="AG100">
        <v>3.09</v>
      </c>
      <c r="AH100">
        <v>2.76</v>
      </c>
      <c r="AI100">
        <v>2.21</v>
      </c>
      <c r="AJ100">
        <v>1.79</v>
      </c>
      <c r="AK100">
        <v>1.38</v>
      </c>
      <c r="AL100">
        <v>1.06</v>
      </c>
      <c r="AM100">
        <v>0.93</v>
      </c>
      <c r="AN100">
        <v>0.96</v>
      </c>
      <c r="AO100">
        <v>0.94</v>
      </c>
      <c r="AP100">
        <v>0.95</v>
      </c>
      <c r="AQ100">
        <v>1.08</v>
      </c>
      <c r="AR100">
        <v>1.1000000000000001</v>
      </c>
      <c r="AS100">
        <v>1</v>
      </c>
      <c r="AT100">
        <v>0.84</v>
      </c>
      <c r="AU100">
        <v>0.64</v>
      </c>
      <c r="AV100">
        <v>0.47</v>
      </c>
      <c r="AW100">
        <v>0.34</v>
      </c>
      <c r="AX100">
        <v>0.3</v>
      </c>
      <c r="AY100">
        <v>0.33</v>
      </c>
      <c r="AZ100">
        <v>0.39</v>
      </c>
      <c r="BA100">
        <v>0.43</v>
      </c>
      <c r="BB100">
        <v>0.41</v>
      </c>
      <c r="BC100">
        <v>0.31</v>
      </c>
      <c r="BD100">
        <v>0.21</v>
      </c>
      <c r="BE100">
        <v>0.1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1.1100000000000001</v>
      </c>
    </row>
    <row r="101" spans="1:63" x14ac:dyDescent="0.25">
      <c r="A101">
        <v>88</v>
      </c>
      <c r="B101" t="s">
        <v>214</v>
      </c>
      <c r="C101">
        <v>50.66</v>
      </c>
      <c r="D101">
        <v>39.61</v>
      </c>
      <c r="E101">
        <v>9.73</v>
      </c>
      <c r="F101" s="125">
        <v>45153.483553240738</v>
      </c>
      <c r="G101">
        <v>13.7</v>
      </c>
      <c r="H101">
        <v>0.753</v>
      </c>
      <c r="I101">
        <v>3.81</v>
      </c>
      <c r="J101">
        <v>60.2</v>
      </c>
      <c r="K101">
        <v>0</v>
      </c>
      <c r="L101">
        <v>1.27</v>
      </c>
      <c r="M101">
        <v>5.17</v>
      </c>
      <c r="N101">
        <v>1.45</v>
      </c>
      <c r="O101">
        <v>1.42</v>
      </c>
      <c r="P101">
        <v>1.41</v>
      </c>
      <c r="Q101">
        <v>1.69</v>
      </c>
      <c r="R101">
        <v>2.2599999999999998</v>
      </c>
      <c r="S101">
        <v>3.27</v>
      </c>
      <c r="T101">
        <v>4.25</v>
      </c>
      <c r="U101">
        <v>5.31</v>
      </c>
      <c r="V101">
        <v>5.67</v>
      </c>
      <c r="W101">
        <v>7.01</v>
      </c>
      <c r="X101">
        <v>5.51</v>
      </c>
      <c r="Y101">
        <v>4.99</v>
      </c>
      <c r="Z101">
        <v>4.28</v>
      </c>
      <c r="AA101">
        <v>3.97</v>
      </c>
      <c r="AB101">
        <v>3.69</v>
      </c>
      <c r="AC101">
        <v>3.25</v>
      </c>
      <c r="AD101">
        <v>3.41</v>
      </c>
      <c r="AE101">
        <v>3.25</v>
      </c>
      <c r="AF101">
        <v>3.27</v>
      </c>
      <c r="AG101">
        <v>3.01</v>
      </c>
      <c r="AH101">
        <v>2.67</v>
      </c>
      <c r="AI101">
        <v>2.1</v>
      </c>
      <c r="AJ101">
        <v>1.68</v>
      </c>
      <c r="AK101">
        <v>1.28</v>
      </c>
      <c r="AL101">
        <v>0.98</v>
      </c>
      <c r="AM101">
        <v>0.87</v>
      </c>
      <c r="AN101">
        <v>0.93</v>
      </c>
      <c r="AO101">
        <v>0.96</v>
      </c>
      <c r="AP101">
        <v>0.98</v>
      </c>
      <c r="AQ101">
        <v>1.1299999999999999</v>
      </c>
      <c r="AR101">
        <v>1.1499999999999999</v>
      </c>
      <c r="AS101">
        <v>1.04</v>
      </c>
      <c r="AT101">
        <v>0.85</v>
      </c>
      <c r="AU101">
        <v>0.63</v>
      </c>
      <c r="AV101">
        <v>0.43</v>
      </c>
      <c r="AW101">
        <v>0.28999999999999998</v>
      </c>
      <c r="AX101">
        <v>0.23</v>
      </c>
      <c r="AY101">
        <v>0.27</v>
      </c>
      <c r="AZ101">
        <v>0.37</v>
      </c>
      <c r="BA101">
        <v>0.47</v>
      </c>
      <c r="BB101">
        <v>0.52</v>
      </c>
      <c r="BC101">
        <v>0.48</v>
      </c>
      <c r="BD101">
        <v>0.39</v>
      </c>
      <c r="BE101">
        <v>0.27</v>
      </c>
      <c r="BF101">
        <v>0.17</v>
      </c>
      <c r="BG101">
        <v>0.04</v>
      </c>
      <c r="BH101">
        <v>0</v>
      </c>
      <c r="BI101">
        <v>0</v>
      </c>
      <c r="BJ101">
        <v>0</v>
      </c>
      <c r="BK101">
        <v>1.1299999999999999</v>
      </c>
    </row>
    <row r="102" spans="1:63" x14ac:dyDescent="0.25">
      <c r="A102">
        <v>89</v>
      </c>
      <c r="B102" t="s">
        <v>214</v>
      </c>
      <c r="C102">
        <v>51.58</v>
      </c>
      <c r="D102">
        <v>39.96</v>
      </c>
      <c r="E102">
        <v>8.4600000000000009</v>
      </c>
      <c r="F102" s="125">
        <v>45153.483935185184</v>
      </c>
      <c r="G102">
        <v>13.59</v>
      </c>
      <c r="H102">
        <v>0.72499999999999998</v>
      </c>
      <c r="I102">
        <v>3.69</v>
      </c>
      <c r="J102">
        <v>47.7</v>
      </c>
      <c r="K102">
        <v>0</v>
      </c>
      <c r="L102">
        <v>1.34</v>
      </c>
      <c r="M102">
        <v>5.32</v>
      </c>
      <c r="N102">
        <v>1.48</v>
      </c>
      <c r="O102">
        <v>1.45</v>
      </c>
      <c r="P102">
        <v>1.44</v>
      </c>
      <c r="Q102">
        <v>1.72</v>
      </c>
      <c r="R102">
        <v>2.29</v>
      </c>
      <c r="S102">
        <v>3.32</v>
      </c>
      <c r="T102">
        <v>4.3099999999999996</v>
      </c>
      <c r="U102">
        <v>5.38</v>
      </c>
      <c r="V102">
        <v>5.75</v>
      </c>
      <c r="W102">
        <v>7.11</v>
      </c>
      <c r="X102">
        <v>5.59</v>
      </c>
      <c r="Y102">
        <v>5.07</v>
      </c>
      <c r="Z102">
        <v>4.3499999999999996</v>
      </c>
      <c r="AA102">
        <v>4.04</v>
      </c>
      <c r="AB102">
        <v>3.76</v>
      </c>
      <c r="AC102">
        <v>3.31</v>
      </c>
      <c r="AD102">
        <v>3.46</v>
      </c>
      <c r="AE102">
        <v>3.28</v>
      </c>
      <c r="AF102">
        <v>3.28</v>
      </c>
      <c r="AG102">
        <v>3</v>
      </c>
      <c r="AH102">
        <v>2.64</v>
      </c>
      <c r="AI102">
        <v>2.0699999999999998</v>
      </c>
      <c r="AJ102">
        <v>1.66</v>
      </c>
      <c r="AK102">
        <v>1.27</v>
      </c>
      <c r="AL102">
        <v>0.99</v>
      </c>
      <c r="AM102">
        <v>0.9</v>
      </c>
      <c r="AN102">
        <v>0.97</v>
      </c>
      <c r="AO102">
        <v>0.98</v>
      </c>
      <c r="AP102">
        <v>1</v>
      </c>
      <c r="AQ102">
        <v>1.1200000000000001</v>
      </c>
      <c r="AR102">
        <v>1.1200000000000001</v>
      </c>
      <c r="AS102">
        <v>1.01</v>
      </c>
      <c r="AT102">
        <v>0.84</v>
      </c>
      <c r="AU102">
        <v>0.64</v>
      </c>
      <c r="AV102">
        <v>0.49</v>
      </c>
      <c r="AW102">
        <v>0.38</v>
      </c>
      <c r="AX102">
        <v>0.33</v>
      </c>
      <c r="AY102">
        <v>0.34</v>
      </c>
      <c r="AZ102">
        <v>0.34</v>
      </c>
      <c r="BA102">
        <v>0.34</v>
      </c>
      <c r="BB102">
        <v>0.28000000000000003</v>
      </c>
      <c r="BC102">
        <v>0.17</v>
      </c>
      <c r="BD102">
        <v>0.05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1.1200000000000001</v>
      </c>
    </row>
    <row r="103" spans="1:63" x14ac:dyDescent="0.25">
      <c r="A103">
        <v>90</v>
      </c>
      <c r="B103" t="s">
        <v>228</v>
      </c>
      <c r="C103">
        <v>50.16</v>
      </c>
      <c r="D103">
        <v>40.200000000000003</v>
      </c>
      <c r="E103">
        <v>9.64</v>
      </c>
      <c r="F103" s="125">
        <v>45153.482372685183</v>
      </c>
      <c r="G103">
        <v>13.84</v>
      </c>
      <c r="H103">
        <v>0.77800000000000002</v>
      </c>
      <c r="I103">
        <v>3.88</v>
      </c>
      <c r="J103">
        <v>59.2</v>
      </c>
      <c r="K103">
        <v>0</v>
      </c>
      <c r="L103">
        <v>1.1599999999999999</v>
      </c>
      <c r="M103">
        <v>5.05</v>
      </c>
      <c r="N103">
        <v>1.43</v>
      </c>
      <c r="O103">
        <v>1.4</v>
      </c>
      <c r="P103">
        <v>1.4</v>
      </c>
      <c r="Q103">
        <v>1.68</v>
      </c>
      <c r="R103">
        <v>2.2400000000000002</v>
      </c>
      <c r="S103">
        <v>3.25</v>
      </c>
      <c r="T103">
        <v>4.2300000000000004</v>
      </c>
      <c r="U103">
        <v>5.28</v>
      </c>
      <c r="V103">
        <v>5.64</v>
      </c>
      <c r="W103">
        <v>6.97</v>
      </c>
      <c r="X103">
        <v>5.47</v>
      </c>
      <c r="Y103">
        <v>4.96</v>
      </c>
      <c r="Z103">
        <v>4.25</v>
      </c>
      <c r="AA103">
        <v>3.93</v>
      </c>
      <c r="AB103">
        <v>3.65</v>
      </c>
      <c r="AC103">
        <v>3.22</v>
      </c>
      <c r="AD103">
        <v>3.4</v>
      </c>
      <c r="AE103">
        <v>3.25</v>
      </c>
      <c r="AF103">
        <v>3.3</v>
      </c>
      <c r="AG103">
        <v>3.08</v>
      </c>
      <c r="AH103">
        <v>2.76</v>
      </c>
      <c r="AI103">
        <v>2.2200000000000002</v>
      </c>
      <c r="AJ103">
        <v>1.8</v>
      </c>
      <c r="AK103">
        <v>1.39</v>
      </c>
      <c r="AL103">
        <v>1.07</v>
      </c>
      <c r="AM103">
        <v>0.94</v>
      </c>
      <c r="AN103">
        <v>0.97</v>
      </c>
      <c r="AO103">
        <v>0.96</v>
      </c>
      <c r="AP103">
        <v>0.96</v>
      </c>
      <c r="AQ103">
        <v>1.0900000000000001</v>
      </c>
      <c r="AR103">
        <v>1.1000000000000001</v>
      </c>
      <c r="AS103">
        <v>0.99</v>
      </c>
      <c r="AT103">
        <v>0.81</v>
      </c>
      <c r="AU103">
        <v>0.6</v>
      </c>
      <c r="AV103">
        <v>0.43</v>
      </c>
      <c r="AW103">
        <v>0.31</v>
      </c>
      <c r="AX103">
        <v>0.28000000000000003</v>
      </c>
      <c r="AY103">
        <v>0.34</v>
      </c>
      <c r="AZ103">
        <v>0.44</v>
      </c>
      <c r="BA103">
        <v>0.52</v>
      </c>
      <c r="BB103">
        <v>0.54</v>
      </c>
      <c r="BC103">
        <v>0.46</v>
      </c>
      <c r="BD103">
        <v>0.35</v>
      </c>
      <c r="BE103">
        <v>0.22</v>
      </c>
      <c r="BF103">
        <v>0.12</v>
      </c>
      <c r="BG103">
        <v>0.06</v>
      </c>
      <c r="BH103">
        <v>0.02</v>
      </c>
      <c r="BI103">
        <v>0</v>
      </c>
      <c r="BJ103">
        <v>0</v>
      </c>
      <c r="BK103">
        <v>1.1100000000000001</v>
      </c>
    </row>
    <row r="104" spans="1:63" x14ac:dyDescent="0.25">
      <c r="A104">
        <v>91</v>
      </c>
      <c r="B104" t="s">
        <v>215</v>
      </c>
      <c r="C104">
        <v>55.99</v>
      </c>
      <c r="D104">
        <v>33.74</v>
      </c>
      <c r="E104">
        <v>10.27</v>
      </c>
      <c r="F104" s="125">
        <v>45153.490081018521</v>
      </c>
      <c r="G104">
        <v>13.98</v>
      </c>
      <c r="H104">
        <v>0.86299999999999999</v>
      </c>
      <c r="I104">
        <v>3.27</v>
      </c>
      <c r="J104">
        <v>64.7</v>
      </c>
      <c r="K104">
        <v>0</v>
      </c>
      <c r="L104">
        <v>0.56000000000000005</v>
      </c>
      <c r="M104">
        <v>4.4800000000000004</v>
      </c>
      <c r="N104">
        <v>1.45</v>
      </c>
      <c r="O104">
        <v>1.48</v>
      </c>
      <c r="P104">
        <v>1.54</v>
      </c>
      <c r="Q104">
        <v>1.91</v>
      </c>
      <c r="R104">
        <v>2.61</v>
      </c>
      <c r="S104">
        <v>3.83</v>
      </c>
      <c r="T104">
        <v>5.01</v>
      </c>
      <c r="U104">
        <v>6.26</v>
      </c>
      <c r="V104">
        <v>6.67</v>
      </c>
      <c r="W104">
        <v>8.1999999999999993</v>
      </c>
      <c r="X104">
        <v>6.35</v>
      </c>
      <c r="Y104">
        <v>5.62</v>
      </c>
      <c r="Z104">
        <v>4.59</v>
      </c>
      <c r="AA104">
        <v>3.86</v>
      </c>
      <c r="AB104">
        <v>3.2</v>
      </c>
      <c r="AC104">
        <v>2.4500000000000002</v>
      </c>
      <c r="AD104">
        <v>2.2999999999999998</v>
      </c>
      <c r="AE104">
        <v>2.04</v>
      </c>
      <c r="AF104">
        <v>1.96</v>
      </c>
      <c r="AG104">
        <v>1.79</v>
      </c>
      <c r="AH104">
        <v>1.62</v>
      </c>
      <c r="AI104">
        <v>1.4</v>
      </c>
      <c r="AJ104">
        <v>1.3</v>
      </c>
      <c r="AK104">
        <v>1.23</v>
      </c>
      <c r="AL104">
        <v>1.27</v>
      </c>
      <c r="AM104">
        <v>1.4</v>
      </c>
      <c r="AN104">
        <v>1.66</v>
      </c>
      <c r="AO104">
        <v>1.68</v>
      </c>
      <c r="AP104">
        <v>1.61</v>
      </c>
      <c r="AQ104">
        <v>1.69</v>
      </c>
      <c r="AR104">
        <v>1.56</v>
      </c>
      <c r="AS104">
        <v>1.3</v>
      </c>
      <c r="AT104">
        <v>0.99</v>
      </c>
      <c r="AU104">
        <v>0.69</v>
      </c>
      <c r="AV104">
        <v>0.47</v>
      </c>
      <c r="AW104">
        <v>0.31</v>
      </c>
      <c r="AX104">
        <v>0.25</v>
      </c>
      <c r="AY104">
        <v>0.26</v>
      </c>
      <c r="AZ104">
        <v>0.28999999999999998</v>
      </c>
      <c r="BA104">
        <v>0.31</v>
      </c>
      <c r="BB104">
        <v>0.28000000000000003</v>
      </c>
      <c r="BC104">
        <v>0.19</v>
      </c>
      <c r="BD104">
        <v>0.06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1.1399999999999999</v>
      </c>
    </row>
    <row r="105" spans="1:63" x14ac:dyDescent="0.25">
      <c r="A105">
        <v>92</v>
      </c>
      <c r="B105" t="s">
        <v>215</v>
      </c>
      <c r="C105">
        <v>55.94</v>
      </c>
      <c r="D105">
        <v>34.03</v>
      </c>
      <c r="E105">
        <v>10.029999999999999</v>
      </c>
      <c r="F105" s="125">
        <v>45153.490474537037</v>
      </c>
      <c r="G105">
        <v>13.77</v>
      </c>
      <c r="H105">
        <v>0.84899999999999998</v>
      </c>
      <c r="I105">
        <v>3.27</v>
      </c>
      <c r="J105">
        <v>63.2</v>
      </c>
      <c r="K105">
        <v>0</v>
      </c>
      <c r="L105">
        <v>0.6</v>
      </c>
      <c r="M105">
        <v>4.58</v>
      </c>
      <c r="N105">
        <v>1.47</v>
      </c>
      <c r="O105">
        <v>1.49</v>
      </c>
      <c r="P105">
        <v>1.54</v>
      </c>
      <c r="Q105">
        <v>1.9</v>
      </c>
      <c r="R105">
        <v>2.6</v>
      </c>
      <c r="S105">
        <v>3.81</v>
      </c>
      <c r="T105">
        <v>4.9800000000000004</v>
      </c>
      <c r="U105">
        <v>6.23</v>
      </c>
      <c r="V105">
        <v>6.65</v>
      </c>
      <c r="W105">
        <v>8.17</v>
      </c>
      <c r="X105">
        <v>6.33</v>
      </c>
      <c r="Y105">
        <v>5.6</v>
      </c>
      <c r="Z105">
        <v>4.58</v>
      </c>
      <c r="AA105">
        <v>3.85</v>
      </c>
      <c r="AB105">
        <v>3.19</v>
      </c>
      <c r="AC105">
        <v>2.44</v>
      </c>
      <c r="AD105">
        <v>2.27</v>
      </c>
      <c r="AE105">
        <v>2.0099999999999998</v>
      </c>
      <c r="AF105">
        <v>1.92</v>
      </c>
      <c r="AG105">
        <v>1.74</v>
      </c>
      <c r="AH105">
        <v>1.57</v>
      </c>
      <c r="AI105">
        <v>1.36</v>
      </c>
      <c r="AJ105">
        <v>1.29</v>
      </c>
      <c r="AK105">
        <v>1.26</v>
      </c>
      <c r="AL105">
        <v>1.35</v>
      </c>
      <c r="AM105">
        <v>1.52</v>
      </c>
      <c r="AN105">
        <v>1.83</v>
      </c>
      <c r="AO105">
        <v>1.85</v>
      </c>
      <c r="AP105">
        <v>1.76</v>
      </c>
      <c r="AQ105">
        <v>1.82</v>
      </c>
      <c r="AR105">
        <v>1.63</v>
      </c>
      <c r="AS105">
        <v>1.32</v>
      </c>
      <c r="AT105">
        <v>0.96</v>
      </c>
      <c r="AU105">
        <v>0.63</v>
      </c>
      <c r="AV105">
        <v>0.4</v>
      </c>
      <c r="AW105">
        <v>0.25</v>
      </c>
      <c r="AX105">
        <v>0.19</v>
      </c>
      <c r="AY105">
        <v>0.2</v>
      </c>
      <c r="AZ105">
        <v>0.23</v>
      </c>
      <c r="BA105">
        <v>0.25</v>
      </c>
      <c r="BB105">
        <v>0.22</v>
      </c>
      <c r="BC105">
        <v>0.14000000000000001</v>
      </c>
      <c r="BD105">
        <v>0.04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1.1599999999999999</v>
      </c>
    </row>
    <row r="106" spans="1:63" x14ac:dyDescent="0.25">
      <c r="A106">
        <v>93</v>
      </c>
      <c r="B106" t="s">
        <v>215</v>
      </c>
      <c r="C106">
        <v>54.64</v>
      </c>
      <c r="D106">
        <v>33.049999999999997</v>
      </c>
      <c r="E106">
        <v>12.3</v>
      </c>
      <c r="F106" s="125">
        <v>45153.490868055553</v>
      </c>
      <c r="G106">
        <v>13.58</v>
      </c>
      <c r="H106">
        <v>0.85499999999999998</v>
      </c>
      <c r="I106">
        <v>3.38</v>
      </c>
      <c r="J106">
        <v>78.3</v>
      </c>
      <c r="K106">
        <v>0</v>
      </c>
      <c r="L106">
        <v>0.63</v>
      </c>
      <c r="M106">
        <v>4.58</v>
      </c>
      <c r="N106">
        <v>1.44</v>
      </c>
      <c r="O106">
        <v>1.46</v>
      </c>
      <c r="P106">
        <v>1.5</v>
      </c>
      <c r="Q106">
        <v>1.85</v>
      </c>
      <c r="R106">
        <v>2.5299999999999998</v>
      </c>
      <c r="S106">
        <v>3.7</v>
      </c>
      <c r="T106">
        <v>4.84</v>
      </c>
      <c r="U106">
        <v>6.07</v>
      </c>
      <c r="V106">
        <v>6.47</v>
      </c>
      <c r="W106">
        <v>7.96</v>
      </c>
      <c r="X106">
        <v>6.16</v>
      </c>
      <c r="Y106">
        <v>5.45</v>
      </c>
      <c r="Z106">
        <v>4.46</v>
      </c>
      <c r="AA106">
        <v>3.75</v>
      </c>
      <c r="AB106">
        <v>3.1</v>
      </c>
      <c r="AC106">
        <v>2.37</v>
      </c>
      <c r="AD106">
        <v>2.21</v>
      </c>
      <c r="AE106">
        <v>1.94</v>
      </c>
      <c r="AF106">
        <v>1.85</v>
      </c>
      <c r="AG106">
        <v>1.68</v>
      </c>
      <c r="AH106">
        <v>1.52</v>
      </c>
      <c r="AI106">
        <v>1.32</v>
      </c>
      <c r="AJ106">
        <v>1.26</v>
      </c>
      <c r="AK106">
        <v>1.23</v>
      </c>
      <c r="AL106">
        <v>1.32</v>
      </c>
      <c r="AM106">
        <v>1.48</v>
      </c>
      <c r="AN106">
        <v>1.77</v>
      </c>
      <c r="AO106">
        <v>1.79</v>
      </c>
      <c r="AP106">
        <v>1.71</v>
      </c>
      <c r="AQ106">
        <v>1.78</v>
      </c>
      <c r="AR106">
        <v>1.62</v>
      </c>
      <c r="AS106">
        <v>1.33</v>
      </c>
      <c r="AT106">
        <v>0.99</v>
      </c>
      <c r="AU106">
        <v>0.68</v>
      </c>
      <c r="AV106">
        <v>0.46</v>
      </c>
      <c r="AW106">
        <v>0.34</v>
      </c>
      <c r="AX106">
        <v>0.32</v>
      </c>
      <c r="AY106">
        <v>0.4</v>
      </c>
      <c r="AZ106">
        <v>0.49</v>
      </c>
      <c r="BA106">
        <v>0.56000000000000005</v>
      </c>
      <c r="BB106">
        <v>0.55000000000000004</v>
      </c>
      <c r="BC106">
        <v>0.45</v>
      </c>
      <c r="BD106">
        <v>0.34</v>
      </c>
      <c r="BE106">
        <v>0.21</v>
      </c>
      <c r="BF106">
        <v>0.08</v>
      </c>
      <c r="BG106">
        <v>0</v>
      </c>
      <c r="BH106">
        <v>0</v>
      </c>
      <c r="BI106">
        <v>0</v>
      </c>
      <c r="BJ106">
        <v>0</v>
      </c>
      <c r="BK106">
        <v>1.1299999999999999</v>
      </c>
    </row>
    <row r="107" spans="1:63" x14ac:dyDescent="0.25">
      <c r="A107">
        <v>94</v>
      </c>
      <c r="B107" t="s">
        <v>215</v>
      </c>
      <c r="C107">
        <v>54.7</v>
      </c>
      <c r="D107">
        <v>33.25</v>
      </c>
      <c r="E107">
        <v>12.04</v>
      </c>
      <c r="F107" s="125">
        <v>45153.491261574076</v>
      </c>
      <c r="G107">
        <v>13.41</v>
      </c>
      <c r="H107">
        <v>0.84299999999999997</v>
      </c>
      <c r="I107">
        <v>3.37</v>
      </c>
      <c r="J107">
        <v>75.5</v>
      </c>
      <c r="K107">
        <v>0</v>
      </c>
      <c r="L107">
        <v>0.66</v>
      </c>
      <c r="M107">
        <v>4.66</v>
      </c>
      <c r="N107">
        <v>1.46</v>
      </c>
      <c r="O107">
        <v>1.47</v>
      </c>
      <c r="P107">
        <v>1.5</v>
      </c>
      <c r="Q107">
        <v>1.85</v>
      </c>
      <c r="R107">
        <v>2.52</v>
      </c>
      <c r="S107">
        <v>3.69</v>
      </c>
      <c r="T107">
        <v>4.83</v>
      </c>
      <c r="U107">
        <v>6.05</v>
      </c>
      <c r="V107">
        <v>6.46</v>
      </c>
      <c r="W107">
        <v>7.95</v>
      </c>
      <c r="X107">
        <v>6.16</v>
      </c>
      <c r="Y107">
        <v>5.45</v>
      </c>
      <c r="Z107">
        <v>4.46</v>
      </c>
      <c r="AA107">
        <v>3.75</v>
      </c>
      <c r="AB107">
        <v>3.1</v>
      </c>
      <c r="AC107">
        <v>2.37</v>
      </c>
      <c r="AD107">
        <v>2.21</v>
      </c>
      <c r="AE107">
        <v>1.94</v>
      </c>
      <c r="AF107">
        <v>1.85</v>
      </c>
      <c r="AG107">
        <v>1.68</v>
      </c>
      <c r="AH107">
        <v>1.51</v>
      </c>
      <c r="AI107">
        <v>1.32</v>
      </c>
      <c r="AJ107">
        <v>1.25</v>
      </c>
      <c r="AK107">
        <v>1.23</v>
      </c>
      <c r="AL107">
        <v>1.33</v>
      </c>
      <c r="AM107">
        <v>1.52</v>
      </c>
      <c r="AN107">
        <v>1.85</v>
      </c>
      <c r="AO107">
        <v>1.89</v>
      </c>
      <c r="AP107">
        <v>1.81</v>
      </c>
      <c r="AQ107">
        <v>1.9</v>
      </c>
      <c r="AR107">
        <v>1.73</v>
      </c>
      <c r="AS107">
        <v>1.42</v>
      </c>
      <c r="AT107">
        <v>1.07</v>
      </c>
      <c r="AU107">
        <v>0.76</v>
      </c>
      <c r="AV107">
        <v>0.55000000000000004</v>
      </c>
      <c r="AW107">
        <v>0.43</v>
      </c>
      <c r="AX107">
        <v>0.41</v>
      </c>
      <c r="AY107">
        <v>0.44</v>
      </c>
      <c r="AZ107">
        <v>0.46</v>
      </c>
      <c r="BA107">
        <v>0.44</v>
      </c>
      <c r="BB107">
        <v>0.35</v>
      </c>
      <c r="BC107">
        <v>0.21</v>
      </c>
      <c r="BD107">
        <v>0.06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1.1299999999999999</v>
      </c>
    </row>
    <row r="108" spans="1:63" x14ac:dyDescent="0.25">
      <c r="A108">
        <v>95</v>
      </c>
      <c r="B108" t="s">
        <v>215</v>
      </c>
      <c r="C108">
        <v>54.73</v>
      </c>
      <c r="D108">
        <v>33.090000000000003</v>
      </c>
      <c r="E108">
        <v>12.18</v>
      </c>
      <c r="F108" s="125">
        <v>45153.491643518515</v>
      </c>
      <c r="G108">
        <v>13.27</v>
      </c>
      <c r="H108">
        <v>0.83099999999999996</v>
      </c>
      <c r="I108">
        <v>3.37</v>
      </c>
      <c r="J108">
        <v>76.400000000000006</v>
      </c>
      <c r="K108">
        <v>0</v>
      </c>
      <c r="L108">
        <v>0.69</v>
      </c>
      <c r="M108">
        <v>4.7300000000000004</v>
      </c>
      <c r="N108">
        <v>1.47</v>
      </c>
      <c r="O108">
        <v>1.48</v>
      </c>
      <c r="P108">
        <v>1.51</v>
      </c>
      <c r="Q108">
        <v>1.85</v>
      </c>
      <c r="R108">
        <v>2.5099999999999998</v>
      </c>
      <c r="S108">
        <v>3.68</v>
      </c>
      <c r="T108">
        <v>4.82</v>
      </c>
      <c r="U108">
        <v>6.04</v>
      </c>
      <c r="V108">
        <v>6.45</v>
      </c>
      <c r="W108">
        <v>7.93</v>
      </c>
      <c r="X108">
        <v>6.15</v>
      </c>
      <c r="Y108">
        <v>5.44</v>
      </c>
      <c r="Z108">
        <v>4.45</v>
      </c>
      <c r="AA108">
        <v>3.75</v>
      </c>
      <c r="AB108">
        <v>3.1</v>
      </c>
      <c r="AC108">
        <v>2.36</v>
      </c>
      <c r="AD108">
        <v>2.2000000000000002</v>
      </c>
      <c r="AE108">
        <v>1.94</v>
      </c>
      <c r="AF108">
        <v>1.84</v>
      </c>
      <c r="AG108">
        <v>1.67</v>
      </c>
      <c r="AH108">
        <v>1.51</v>
      </c>
      <c r="AI108">
        <v>1.32</v>
      </c>
      <c r="AJ108">
        <v>1.25</v>
      </c>
      <c r="AK108">
        <v>1.22</v>
      </c>
      <c r="AL108">
        <v>1.32</v>
      </c>
      <c r="AM108">
        <v>1.49</v>
      </c>
      <c r="AN108">
        <v>1.81</v>
      </c>
      <c r="AO108">
        <v>1.87</v>
      </c>
      <c r="AP108">
        <v>1.81</v>
      </c>
      <c r="AQ108">
        <v>1.94</v>
      </c>
      <c r="AR108">
        <v>1.81</v>
      </c>
      <c r="AS108">
        <v>1.54</v>
      </c>
      <c r="AT108">
        <v>1.19</v>
      </c>
      <c r="AU108">
        <v>0.85</v>
      </c>
      <c r="AV108">
        <v>0.57999999999999996</v>
      </c>
      <c r="AW108">
        <v>0.38</v>
      </c>
      <c r="AX108">
        <v>0.28999999999999998</v>
      </c>
      <c r="AY108">
        <v>0.28999999999999998</v>
      </c>
      <c r="AZ108">
        <v>0.33</v>
      </c>
      <c r="BA108">
        <v>0.37</v>
      </c>
      <c r="BB108">
        <v>0.35</v>
      </c>
      <c r="BC108">
        <v>0.26</v>
      </c>
      <c r="BD108">
        <v>0.16</v>
      </c>
      <c r="BE108">
        <v>0.02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1.1499999999999999</v>
      </c>
    </row>
    <row r="109" spans="1:63" x14ac:dyDescent="0.25">
      <c r="A109">
        <v>96</v>
      </c>
      <c r="B109" t="s">
        <v>229</v>
      </c>
      <c r="C109">
        <v>55.2</v>
      </c>
      <c r="D109">
        <v>33.43</v>
      </c>
      <c r="E109">
        <v>11.37</v>
      </c>
      <c r="F109" s="125">
        <v>45153.490081018521</v>
      </c>
      <c r="G109">
        <v>13.6</v>
      </c>
      <c r="H109">
        <v>0.84799999999999998</v>
      </c>
      <c r="I109">
        <v>3.33</v>
      </c>
      <c r="J109">
        <v>71.5</v>
      </c>
      <c r="K109">
        <v>0</v>
      </c>
      <c r="L109">
        <v>0.63</v>
      </c>
      <c r="M109">
        <v>4.6100000000000003</v>
      </c>
      <c r="N109">
        <v>1.46</v>
      </c>
      <c r="O109">
        <v>1.48</v>
      </c>
      <c r="P109">
        <v>1.52</v>
      </c>
      <c r="Q109">
        <v>1.87</v>
      </c>
      <c r="R109">
        <v>2.5499999999999998</v>
      </c>
      <c r="S109">
        <v>3.75</v>
      </c>
      <c r="T109">
        <v>4.9000000000000004</v>
      </c>
      <c r="U109">
        <v>6.13</v>
      </c>
      <c r="V109">
        <v>6.54</v>
      </c>
      <c r="W109">
        <v>8.0399999999999991</v>
      </c>
      <c r="X109">
        <v>6.23</v>
      </c>
      <c r="Y109">
        <v>5.51</v>
      </c>
      <c r="Z109">
        <v>4.51</v>
      </c>
      <c r="AA109">
        <v>3.79</v>
      </c>
      <c r="AB109">
        <v>3.14</v>
      </c>
      <c r="AC109">
        <v>2.4</v>
      </c>
      <c r="AD109">
        <v>2.2400000000000002</v>
      </c>
      <c r="AE109">
        <v>1.97</v>
      </c>
      <c r="AF109">
        <v>1.89</v>
      </c>
      <c r="AG109">
        <v>1.71</v>
      </c>
      <c r="AH109">
        <v>1.55</v>
      </c>
      <c r="AI109">
        <v>1.34</v>
      </c>
      <c r="AJ109">
        <v>1.27</v>
      </c>
      <c r="AK109">
        <v>1.23</v>
      </c>
      <c r="AL109">
        <v>1.32</v>
      </c>
      <c r="AM109">
        <v>1.48</v>
      </c>
      <c r="AN109">
        <v>1.79</v>
      </c>
      <c r="AO109">
        <v>1.82</v>
      </c>
      <c r="AP109">
        <v>1.74</v>
      </c>
      <c r="AQ109">
        <v>1.83</v>
      </c>
      <c r="AR109">
        <v>1.67</v>
      </c>
      <c r="AS109">
        <v>1.38</v>
      </c>
      <c r="AT109">
        <v>1.04</v>
      </c>
      <c r="AU109">
        <v>0.72</v>
      </c>
      <c r="AV109">
        <v>0.49</v>
      </c>
      <c r="AW109">
        <v>0.34</v>
      </c>
      <c r="AX109">
        <v>0.28999999999999998</v>
      </c>
      <c r="AY109">
        <v>0.32</v>
      </c>
      <c r="AZ109">
        <v>0.36</v>
      </c>
      <c r="BA109">
        <v>0.39</v>
      </c>
      <c r="BB109">
        <v>0.35</v>
      </c>
      <c r="BC109">
        <v>0.25</v>
      </c>
      <c r="BD109">
        <v>0.13</v>
      </c>
      <c r="BE109">
        <v>0.05</v>
      </c>
      <c r="BF109">
        <v>0.02</v>
      </c>
      <c r="BG109">
        <v>0</v>
      </c>
      <c r="BH109">
        <v>0</v>
      </c>
      <c r="BI109">
        <v>0</v>
      </c>
      <c r="BJ109">
        <v>0</v>
      </c>
      <c r="BK109">
        <v>1.1399999999999999</v>
      </c>
    </row>
    <row r="110" spans="1:63" x14ac:dyDescent="0.25">
      <c r="A110">
        <v>97</v>
      </c>
      <c r="B110" t="s">
        <v>216</v>
      </c>
      <c r="C110">
        <v>50.94</v>
      </c>
      <c r="D110">
        <v>36.229999999999997</v>
      </c>
      <c r="E110">
        <v>12.6</v>
      </c>
      <c r="F110" s="125">
        <v>45153.496874999997</v>
      </c>
      <c r="G110">
        <v>14.53</v>
      </c>
      <c r="H110">
        <v>1.1100000000000001</v>
      </c>
      <c r="I110">
        <v>3.78</v>
      </c>
      <c r="J110">
        <v>80.400000000000006</v>
      </c>
      <c r="K110">
        <v>0</v>
      </c>
      <c r="L110">
        <v>0.06</v>
      </c>
      <c r="M110">
        <v>2.74</v>
      </c>
      <c r="N110">
        <v>1.19</v>
      </c>
      <c r="O110">
        <v>1.28</v>
      </c>
      <c r="P110">
        <v>1.35</v>
      </c>
      <c r="Q110">
        <v>1.7</v>
      </c>
      <c r="R110">
        <v>2.38</v>
      </c>
      <c r="S110">
        <v>3.55</v>
      </c>
      <c r="T110">
        <v>4.7</v>
      </c>
      <c r="U110">
        <v>5.95</v>
      </c>
      <c r="V110">
        <v>6.4</v>
      </c>
      <c r="W110">
        <v>7.94</v>
      </c>
      <c r="X110">
        <v>6.2</v>
      </c>
      <c r="Y110">
        <v>5.5</v>
      </c>
      <c r="Z110">
        <v>4.4800000000000004</v>
      </c>
      <c r="AA110">
        <v>3.68</v>
      </c>
      <c r="AB110">
        <v>2.92</v>
      </c>
      <c r="AC110">
        <v>2.08</v>
      </c>
      <c r="AD110">
        <v>1.84</v>
      </c>
      <c r="AE110">
        <v>1.61</v>
      </c>
      <c r="AF110">
        <v>1.63</v>
      </c>
      <c r="AG110">
        <v>1.66</v>
      </c>
      <c r="AH110">
        <v>1.75</v>
      </c>
      <c r="AI110">
        <v>1.84</v>
      </c>
      <c r="AJ110">
        <v>1.96</v>
      </c>
      <c r="AK110">
        <v>2.02</v>
      </c>
      <c r="AL110">
        <v>2.1</v>
      </c>
      <c r="AM110">
        <v>2.17</v>
      </c>
      <c r="AN110">
        <v>2.34</v>
      </c>
      <c r="AO110">
        <v>2.13</v>
      </c>
      <c r="AP110">
        <v>1.91</v>
      </c>
      <c r="AQ110">
        <v>1.89</v>
      </c>
      <c r="AR110">
        <v>1.68</v>
      </c>
      <c r="AS110">
        <v>1.38</v>
      </c>
      <c r="AT110">
        <v>1.06</v>
      </c>
      <c r="AU110">
        <v>0.77</v>
      </c>
      <c r="AV110">
        <v>0.56000000000000005</v>
      </c>
      <c r="AW110">
        <v>0.42</v>
      </c>
      <c r="AX110">
        <v>0.36</v>
      </c>
      <c r="AY110">
        <v>0.35</v>
      </c>
      <c r="AZ110">
        <v>0.35</v>
      </c>
      <c r="BA110">
        <v>0.34</v>
      </c>
      <c r="BB110">
        <v>0.28999999999999998</v>
      </c>
      <c r="BC110">
        <v>0.21</v>
      </c>
      <c r="BD110">
        <v>0.16</v>
      </c>
      <c r="BE110">
        <v>0.15</v>
      </c>
      <c r="BF110">
        <v>0.17</v>
      </c>
      <c r="BG110">
        <v>0.19</v>
      </c>
      <c r="BH110">
        <v>0.19</v>
      </c>
      <c r="BI110">
        <v>0.18</v>
      </c>
      <c r="BJ110">
        <v>0</v>
      </c>
      <c r="BK110">
        <v>1.03</v>
      </c>
    </row>
    <row r="111" spans="1:63" x14ac:dyDescent="0.25">
      <c r="A111">
        <v>98</v>
      </c>
      <c r="B111" t="s">
        <v>216</v>
      </c>
      <c r="C111">
        <v>50.46</v>
      </c>
      <c r="D111">
        <v>36.270000000000003</v>
      </c>
      <c r="E111">
        <v>13.05</v>
      </c>
      <c r="F111" s="125">
        <v>45153.49726851852</v>
      </c>
      <c r="G111">
        <v>14.37</v>
      </c>
      <c r="H111">
        <v>1.1200000000000001</v>
      </c>
      <c r="I111">
        <v>3.84</v>
      </c>
      <c r="J111">
        <v>82.5</v>
      </c>
      <c r="K111">
        <v>0</v>
      </c>
      <c r="L111">
        <v>7.0000000000000007E-2</v>
      </c>
      <c r="M111">
        <v>2.75</v>
      </c>
      <c r="N111">
        <v>1.18</v>
      </c>
      <c r="O111">
        <v>1.27</v>
      </c>
      <c r="P111">
        <v>1.34</v>
      </c>
      <c r="Q111">
        <v>1.68</v>
      </c>
      <c r="R111">
        <v>2.35</v>
      </c>
      <c r="S111">
        <v>3.51</v>
      </c>
      <c r="T111">
        <v>4.6500000000000004</v>
      </c>
      <c r="U111">
        <v>5.89</v>
      </c>
      <c r="V111">
        <v>6.34</v>
      </c>
      <c r="W111">
        <v>7.86</v>
      </c>
      <c r="X111">
        <v>6.14</v>
      </c>
      <c r="Y111">
        <v>5.44</v>
      </c>
      <c r="Z111">
        <v>4.43</v>
      </c>
      <c r="AA111">
        <v>3.63</v>
      </c>
      <c r="AB111">
        <v>2.87</v>
      </c>
      <c r="AC111">
        <v>2.0499999999999998</v>
      </c>
      <c r="AD111">
        <v>1.81</v>
      </c>
      <c r="AE111">
        <v>1.58</v>
      </c>
      <c r="AF111">
        <v>1.6</v>
      </c>
      <c r="AG111">
        <v>1.64</v>
      </c>
      <c r="AH111">
        <v>1.74</v>
      </c>
      <c r="AI111">
        <v>1.84</v>
      </c>
      <c r="AJ111">
        <v>1.98</v>
      </c>
      <c r="AK111">
        <v>2.06</v>
      </c>
      <c r="AL111">
        <v>2.16</v>
      </c>
      <c r="AM111">
        <v>2.25</v>
      </c>
      <c r="AN111">
        <v>2.4300000000000002</v>
      </c>
      <c r="AO111">
        <v>2.23</v>
      </c>
      <c r="AP111">
        <v>2</v>
      </c>
      <c r="AQ111">
        <v>2</v>
      </c>
      <c r="AR111">
        <v>1.79</v>
      </c>
      <c r="AS111">
        <v>1.49</v>
      </c>
      <c r="AT111">
        <v>1.1499999999999999</v>
      </c>
      <c r="AU111">
        <v>0.83</v>
      </c>
      <c r="AV111">
        <v>0.6</v>
      </c>
      <c r="AW111">
        <v>0.42</v>
      </c>
      <c r="AX111">
        <v>0.33</v>
      </c>
      <c r="AY111">
        <v>0.33</v>
      </c>
      <c r="AZ111">
        <v>0.34</v>
      </c>
      <c r="BA111">
        <v>0.34</v>
      </c>
      <c r="BB111">
        <v>0.28999999999999998</v>
      </c>
      <c r="BC111">
        <v>0.21</v>
      </c>
      <c r="BD111">
        <v>0.15</v>
      </c>
      <c r="BE111">
        <v>0.13</v>
      </c>
      <c r="BF111">
        <v>0.15</v>
      </c>
      <c r="BG111">
        <v>0.17</v>
      </c>
      <c r="BH111">
        <v>0.18</v>
      </c>
      <c r="BI111">
        <v>0.16</v>
      </c>
      <c r="BJ111">
        <v>0</v>
      </c>
      <c r="BK111">
        <v>1.02</v>
      </c>
    </row>
    <row r="112" spans="1:63" x14ac:dyDescent="0.25">
      <c r="A112">
        <v>99</v>
      </c>
      <c r="B112" t="s">
        <v>216</v>
      </c>
      <c r="C112">
        <v>51.57</v>
      </c>
      <c r="D112">
        <v>36.68</v>
      </c>
      <c r="E112">
        <v>11.75</v>
      </c>
      <c r="F112" s="125">
        <v>45153.497662037036</v>
      </c>
      <c r="G112">
        <v>14.23</v>
      </c>
      <c r="H112">
        <v>1.1000000000000001</v>
      </c>
      <c r="I112">
        <v>3.71</v>
      </c>
      <c r="J112">
        <v>72.3</v>
      </c>
      <c r="K112">
        <v>0</v>
      </c>
      <c r="L112">
        <v>7.0000000000000007E-2</v>
      </c>
      <c r="M112">
        <v>2.86</v>
      </c>
      <c r="N112">
        <v>1.21</v>
      </c>
      <c r="O112">
        <v>1.3</v>
      </c>
      <c r="P112">
        <v>1.37</v>
      </c>
      <c r="Q112">
        <v>1.72</v>
      </c>
      <c r="R112">
        <v>2.4</v>
      </c>
      <c r="S112">
        <v>3.58</v>
      </c>
      <c r="T112">
        <v>4.75</v>
      </c>
      <c r="U112">
        <v>6.02</v>
      </c>
      <c r="V112">
        <v>6.47</v>
      </c>
      <c r="W112">
        <v>8.02</v>
      </c>
      <c r="X112">
        <v>6.26</v>
      </c>
      <c r="Y112">
        <v>5.55</v>
      </c>
      <c r="Z112">
        <v>4.51</v>
      </c>
      <c r="AA112">
        <v>3.69</v>
      </c>
      <c r="AB112">
        <v>2.91</v>
      </c>
      <c r="AC112">
        <v>2.08</v>
      </c>
      <c r="AD112">
        <v>1.83</v>
      </c>
      <c r="AE112">
        <v>1.6</v>
      </c>
      <c r="AF112">
        <v>1.63</v>
      </c>
      <c r="AG112">
        <v>1.66</v>
      </c>
      <c r="AH112">
        <v>1.76</v>
      </c>
      <c r="AI112">
        <v>1.86</v>
      </c>
      <c r="AJ112">
        <v>1.99</v>
      </c>
      <c r="AK112">
        <v>2.06</v>
      </c>
      <c r="AL112">
        <v>2.15</v>
      </c>
      <c r="AM112">
        <v>2.2400000000000002</v>
      </c>
      <c r="AN112">
        <v>2.44</v>
      </c>
      <c r="AO112">
        <v>2.25</v>
      </c>
      <c r="AP112">
        <v>2.04</v>
      </c>
      <c r="AQ112">
        <v>2.0499999999999998</v>
      </c>
      <c r="AR112">
        <v>1.84</v>
      </c>
      <c r="AS112">
        <v>1.52</v>
      </c>
      <c r="AT112">
        <v>1.1499999999999999</v>
      </c>
      <c r="AU112">
        <v>0.8</v>
      </c>
      <c r="AV112">
        <v>0.54</v>
      </c>
      <c r="AW112">
        <v>0.35</v>
      </c>
      <c r="AX112">
        <v>0.26</v>
      </c>
      <c r="AY112">
        <v>0.25</v>
      </c>
      <c r="AZ112">
        <v>0.27</v>
      </c>
      <c r="BA112">
        <v>0.28000000000000003</v>
      </c>
      <c r="BB112">
        <v>0.23</v>
      </c>
      <c r="BC112">
        <v>0.15</v>
      </c>
      <c r="BD112">
        <v>0.04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1.03</v>
      </c>
    </row>
    <row r="113" spans="1:63" x14ac:dyDescent="0.25">
      <c r="A113">
        <v>100</v>
      </c>
      <c r="B113" t="s">
        <v>216</v>
      </c>
      <c r="C113">
        <v>51.9</v>
      </c>
      <c r="D113">
        <v>36.65</v>
      </c>
      <c r="E113">
        <v>11.45</v>
      </c>
      <c r="F113" s="125">
        <v>45153.498055555552</v>
      </c>
      <c r="G113">
        <v>14.09</v>
      </c>
      <c r="H113">
        <v>1.0900000000000001</v>
      </c>
      <c r="I113">
        <v>3.67</v>
      </c>
      <c r="J113">
        <v>70.8</v>
      </c>
      <c r="K113">
        <v>0</v>
      </c>
      <c r="L113">
        <v>7.0000000000000007E-2</v>
      </c>
      <c r="M113">
        <v>2.91</v>
      </c>
      <c r="N113">
        <v>1.23</v>
      </c>
      <c r="O113">
        <v>1.31</v>
      </c>
      <c r="P113">
        <v>1.37</v>
      </c>
      <c r="Q113">
        <v>1.72</v>
      </c>
      <c r="R113">
        <v>2.41</v>
      </c>
      <c r="S113">
        <v>3.6</v>
      </c>
      <c r="T113">
        <v>4.7699999999999996</v>
      </c>
      <c r="U113">
        <v>6.05</v>
      </c>
      <c r="V113">
        <v>6.51</v>
      </c>
      <c r="W113">
        <v>8.07</v>
      </c>
      <c r="X113">
        <v>6.29</v>
      </c>
      <c r="Y113">
        <v>5.57</v>
      </c>
      <c r="Z113">
        <v>4.5199999999999996</v>
      </c>
      <c r="AA113">
        <v>3.7</v>
      </c>
      <c r="AB113">
        <v>2.92</v>
      </c>
      <c r="AC113">
        <v>2.08</v>
      </c>
      <c r="AD113">
        <v>1.84</v>
      </c>
      <c r="AE113">
        <v>1.61</v>
      </c>
      <c r="AF113">
        <v>1.64</v>
      </c>
      <c r="AG113">
        <v>1.68</v>
      </c>
      <c r="AH113">
        <v>1.77</v>
      </c>
      <c r="AI113">
        <v>1.86</v>
      </c>
      <c r="AJ113">
        <v>1.99</v>
      </c>
      <c r="AK113">
        <v>2.0499999999999998</v>
      </c>
      <c r="AL113">
        <v>2.14</v>
      </c>
      <c r="AM113">
        <v>2.23</v>
      </c>
      <c r="AN113">
        <v>2.41</v>
      </c>
      <c r="AO113">
        <v>2.21</v>
      </c>
      <c r="AP113">
        <v>1.98</v>
      </c>
      <c r="AQ113">
        <v>1.97</v>
      </c>
      <c r="AR113">
        <v>1.74</v>
      </c>
      <c r="AS113">
        <v>1.42</v>
      </c>
      <c r="AT113">
        <v>1.07</v>
      </c>
      <c r="AU113">
        <v>0.75</v>
      </c>
      <c r="AV113">
        <v>0.53</v>
      </c>
      <c r="AW113">
        <v>0.38</v>
      </c>
      <c r="AX113">
        <v>0.31</v>
      </c>
      <c r="AY113">
        <v>0.31</v>
      </c>
      <c r="AZ113">
        <v>0.31</v>
      </c>
      <c r="BA113">
        <v>0.3</v>
      </c>
      <c r="BB113">
        <v>0.23</v>
      </c>
      <c r="BC113">
        <v>0.13</v>
      </c>
      <c r="BD113">
        <v>0.03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1.03</v>
      </c>
    </row>
    <row r="114" spans="1:63" x14ac:dyDescent="0.25">
      <c r="A114">
        <v>101</v>
      </c>
      <c r="B114" t="s">
        <v>216</v>
      </c>
      <c r="C114">
        <v>52.17</v>
      </c>
      <c r="D114">
        <v>36.68</v>
      </c>
      <c r="E114">
        <v>11.15</v>
      </c>
      <c r="F114" s="125">
        <v>45153.498437499999</v>
      </c>
      <c r="G114">
        <v>13.98</v>
      </c>
      <c r="H114">
        <v>1.08</v>
      </c>
      <c r="I114">
        <v>3.64</v>
      </c>
      <c r="J114">
        <v>69.099999999999994</v>
      </c>
      <c r="K114">
        <v>0</v>
      </c>
      <c r="L114">
        <v>0.08</v>
      </c>
      <c r="M114">
        <v>2.96</v>
      </c>
      <c r="N114">
        <v>1.24</v>
      </c>
      <c r="O114">
        <v>1.32</v>
      </c>
      <c r="P114">
        <v>1.38</v>
      </c>
      <c r="Q114">
        <v>1.73</v>
      </c>
      <c r="R114">
        <v>2.42</v>
      </c>
      <c r="S114">
        <v>3.62</v>
      </c>
      <c r="T114">
        <v>4.8</v>
      </c>
      <c r="U114">
        <v>6.08</v>
      </c>
      <c r="V114">
        <v>6.54</v>
      </c>
      <c r="W114">
        <v>8.11</v>
      </c>
      <c r="X114">
        <v>6.32</v>
      </c>
      <c r="Y114">
        <v>5.59</v>
      </c>
      <c r="Z114">
        <v>4.53</v>
      </c>
      <c r="AA114">
        <v>3.7</v>
      </c>
      <c r="AB114">
        <v>2.92</v>
      </c>
      <c r="AC114">
        <v>2.08</v>
      </c>
      <c r="AD114">
        <v>1.84</v>
      </c>
      <c r="AE114">
        <v>1.62</v>
      </c>
      <c r="AF114">
        <v>1.64</v>
      </c>
      <c r="AG114">
        <v>1.68</v>
      </c>
      <c r="AH114">
        <v>1.78</v>
      </c>
      <c r="AI114">
        <v>1.87</v>
      </c>
      <c r="AJ114">
        <v>2</v>
      </c>
      <c r="AK114">
        <v>2.06</v>
      </c>
      <c r="AL114">
        <v>2.14</v>
      </c>
      <c r="AM114">
        <v>2.2200000000000002</v>
      </c>
      <c r="AN114">
        <v>2.4</v>
      </c>
      <c r="AO114">
        <v>2.2000000000000002</v>
      </c>
      <c r="AP114">
        <v>1.97</v>
      </c>
      <c r="AQ114">
        <v>1.96</v>
      </c>
      <c r="AR114">
        <v>1.73</v>
      </c>
      <c r="AS114">
        <v>1.4</v>
      </c>
      <c r="AT114">
        <v>1.03</v>
      </c>
      <c r="AU114">
        <v>0.7</v>
      </c>
      <c r="AV114">
        <v>0.47</v>
      </c>
      <c r="AW114">
        <v>0.31</v>
      </c>
      <c r="AX114">
        <v>0.26</v>
      </c>
      <c r="AY114">
        <v>0.27</v>
      </c>
      <c r="AZ114">
        <v>0.3</v>
      </c>
      <c r="BA114">
        <v>0.31</v>
      </c>
      <c r="BB114">
        <v>0.25</v>
      </c>
      <c r="BC114">
        <v>0.15</v>
      </c>
      <c r="BD114">
        <v>0.04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1.04</v>
      </c>
    </row>
    <row r="115" spans="1:63" x14ac:dyDescent="0.25">
      <c r="A115">
        <v>102</v>
      </c>
      <c r="B115" t="s">
        <v>230</v>
      </c>
      <c r="C115">
        <v>51.41</v>
      </c>
      <c r="D115">
        <v>36.5</v>
      </c>
      <c r="E115">
        <v>12</v>
      </c>
      <c r="F115" s="125">
        <v>45153.496874999997</v>
      </c>
      <c r="G115">
        <v>14.24</v>
      </c>
      <c r="H115">
        <v>1.1000000000000001</v>
      </c>
      <c r="I115">
        <v>3.73</v>
      </c>
      <c r="J115">
        <v>74.7</v>
      </c>
      <c r="K115">
        <v>0</v>
      </c>
      <c r="L115">
        <v>7.0000000000000007E-2</v>
      </c>
      <c r="M115">
        <v>2.84</v>
      </c>
      <c r="N115">
        <v>1.21</v>
      </c>
      <c r="O115">
        <v>1.29</v>
      </c>
      <c r="P115">
        <v>1.36</v>
      </c>
      <c r="Q115">
        <v>1.71</v>
      </c>
      <c r="R115">
        <v>2.39</v>
      </c>
      <c r="S115">
        <v>3.57</v>
      </c>
      <c r="T115">
        <v>4.7300000000000004</v>
      </c>
      <c r="U115">
        <v>6</v>
      </c>
      <c r="V115">
        <v>6.45</v>
      </c>
      <c r="W115">
        <v>8</v>
      </c>
      <c r="X115">
        <v>6.24</v>
      </c>
      <c r="Y115">
        <v>5.53</v>
      </c>
      <c r="Z115">
        <v>4.49</v>
      </c>
      <c r="AA115">
        <v>3.68</v>
      </c>
      <c r="AB115">
        <v>2.91</v>
      </c>
      <c r="AC115">
        <v>2.0699999999999998</v>
      </c>
      <c r="AD115">
        <v>1.83</v>
      </c>
      <c r="AE115">
        <v>1.61</v>
      </c>
      <c r="AF115">
        <v>1.63</v>
      </c>
      <c r="AG115">
        <v>1.66</v>
      </c>
      <c r="AH115">
        <v>1.76</v>
      </c>
      <c r="AI115">
        <v>1.85</v>
      </c>
      <c r="AJ115">
        <v>1.99</v>
      </c>
      <c r="AK115">
        <v>2.0499999999999998</v>
      </c>
      <c r="AL115">
        <v>2.14</v>
      </c>
      <c r="AM115">
        <v>2.2200000000000002</v>
      </c>
      <c r="AN115">
        <v>2.41</v>
      </c>
      <c r="AO115">
        <v>2.21</v>
      </c>
      <c r="AP115">
        <v>1.98</v>
      </c>
      <c r="AQ115">
        <v>1.97</v>
      </c>
      <c r="AR115">
        <v>1.75</v>
      </c>
      <c r="AS115">
        <v>1.44</v>
      </c>
      <c r="AT115">
        <v>1.0900000000000001</v>
      </c>
      <c r="AU115">
        <v>0.77</v>
      </c>
      <c r="AV115">
        <v>0.54</v>
      </c>
      <c r="AW115">
        <v>0.37</v>
      </c>
      <c r="AX115">
        <v>0.3</v>
      </c>
      <c r="AY115">
        <v>0.3</v>
      </c>
      <c r="AZ115">
        <v>0.31</v>
      </c>
      <c r="BA115">
        <v>0.31</v>
      </c>
      <c r="BB115">
        <v>0.26</v>
      </c>
      <c r="BC115">
        <v>0.17</v>
      </c>
      <c r="BD115">
        <v>0.09</v>
      </c>
      <c r="BE115">
        <v>0.06</v>
      </c>
      <c r="BF115">
        <v>0.06</v>
      </c>
      <c r="BG115">
        <v>7.0000000000000007E-2</v>
      </c>
      <c r="BH115">
        <v>7.0000000000000007E-2</v>
      </c>
      <c r="BI115">
        <v>7.0000000000000007E-2</v>
      </c>
      <c r="BJ115">
        <v>0</v>
      </c>
      <c r="BK115">
        <v>1.03</v>
      </c>
    </row>
    <row r="116" spans="1:63" x14ac:dyDescent="0.25">
      <c r="A116">
        <v>103</v>
      </c>
      <c r="B116" t="s">
        <v>217</v>
      </c>
      <c r="C116">
        <v>38.119999999999997</v>
      </c>
      <c r="D116">
        <v>43.26</v>
      </c>
      <c r="E116">
        <v>18.63</v>
      </c>
      <c r="F116" s="125">
        <v>45153.504189814812</v>
      </c>
      <c r="G116">
        <v>16.100000000000001</v>
      </c>
      <c r="H116">
        <v>1.43</v>
      </c>
      <c r="I116">
        <v>6.34</v>
      </c>
      <c r="J116">
        <v>118</v>
      </c>
      <c r="K116">
        <v>0</v>
      </c>
      <c r="L116">
        <v>0</v>
      </c>
      <c r="M116">
        <v>1.3</v>
      </c>
      <c r="N116">
        <v>0.77</v>
      </c>
      <c r="O116">
        <v>0.88</v>
      </c>
      <c r="P116">
        <v>0.97</v>
      </c>
      <c r="Q116">
        <v>1.23</v>
      </c>
      <c r="R116">
        <v>1.72</v>
      </c>
      <c r="S116">
        <v>2.57</v>
      </c>
      <c r="T116">
        <v>3.41</v>
      </c>
      <c r="U116">
        <v>4.37</v>
      </c>
      <c r="V116">
        <v>4.79</v>
      </c>
      <c r="W116">
        <v>6.14</v>
      </c>
      <c r="X116">
        <v>5.09</v>
      </c>
      <c r="Y116">
        <v>4.87</v>
      </c>
      <c r="Z116">
        <v>4.41</v>
      </c>
      <c r="AA116">
        <v>4.29</v>
      </c>
      <c r="AB116">
        <v>4.03</v>
      </c>
      <c r="AC116">
        <v>3.43</v>
      </c>
      <c r="AD116">
        <v>3.39</v>
      </c>
      <c r="AE116">
        <v>3.04</v>
      </c>
      <c r="AF116">
        <v>2.9</v>
      </c>
      <c r="AG116">
        <v>2.6</v>
      </c>
      <c r="AH116">
        <v>2.3199999999999998</v>
      </c>
      <c r="AI116">
        <v>1.97</v>
      </c>
      <c r="AJ116">
        <v>1.78</v>
      </c>
      <c r="AK116">
        <v>1.62</v>
      </c>
      <c r="AL116">
        <v>1.59</v>
      </c>
      <c r="AM116">
        <v>1.71</v>
      </c>
      <c r="AN116">
        <v>2.04</v>
      </c>
      <c r="AO116">
        <v>2.14</v>
      </c>
      <c r="AP116">
        <v>2.16</v>
      </c>
      <c r="AQ116">
        <v>2.4500000000000002</v>
      </c>
      <c r="AR116">
        <v>2.46</v>
      </c>
      <c r="AS116">
        <v>2.2599999999999998</v>
      </c>
      <c r="AT116">
        <v>1.93</v>
      </c>
      <c r="AU116">
        <v>1.54</v>
      </c>
      <c r="AV116">
        <v>1.22</v>
      </c>
      <c r="AW116">
        <v>0.99</v>
      </c>
      <c r="AX116">
        <v>0.86</v>
      </c>
      <c r="AY116">
        <v>0.81</v>
      </c>
      <c r="AZ116">
        <v>0.7</v>
      </c>
      <c r="BA116">
        <v>0.6</v>
      </c>
      <c r="BB116">
        <v>0.41</v>
      </c>
      <c r="BC116">
        <v>0.19</v>
      </c>
      <c r="BD116">
        <v>0.04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0.79</v>
      </c>
    </row>
    <row r="117" spans="1:63" x14ac:dyDescent="0.25">
      <c r="A117">
        <v>104</v>
      </c>
      <c r="B117" t="s">
        <v>217</v>
      </c>
      <c r="C117">
        <v>37.94</v>
      </c>
      <c r="D117">
        <v>43.1</v>
      </c>
      <c r="E117">
        <v>18.97</v>
      </c>
      <c r="F117" s="125">
        <v>45153.504571759258</v>
      </c>
      <c r="G117">
        <v>15.75</v>
      </c>
      <c r="H117">
        <v>1.43</v>
      </c>
      <c r="I117">
        <v>6.38</v>
      </c>
      <c r="J117">
        <v>119</v>
      </c>
      <c r="K117">
        <v>0</v>
      </c>
      <c r="L117">
        <v>0</v>
      </c>
      <c r="M117">
        <v>1.35</v>
      </c>
      <c r="N117">
        <v>0.79</v>
      </c>
      <c r="O117">
        <v>0.89</v>
      </c>
      <c r="P117">
        <v>0.96</v>
      </c>
      <c r="Q117">
        <v>1.21</v>
      </c>
      <c r="R117">
        <v>1.69</v>
      </c>
      <c r="S117">
        <v>2.5299999999999998</v>
      </c>
      <c r="T117">
        <v>3.37</v>
      </c>
      <c r="U117">
        <v>4.33</v>
      </c>
      <c r="V117">
        <v>4.76</v>
      </c>
      <c r="W117">
        <v>6.12</v>
      </c>
      <c r="X117">
        <v>5.08</v>
      </c>
      <c r="Y117">
        <v>4.87</v>
      </c>
      <c r="Z117">
        <v>4.43</v>
      </c>
      <c r="AA117">
        <v>4.3099999999999996</v>
      </c>
      <c r="AB117">
        <v>4.05</v>
      </c>
      <c r="AC117">
        <v>3.43</v>
      </c>
      <c r="AD117">
        <v>3.37</v>
      </c>
      <c r="AE117">
        <v>3.01</v>
      </c>
      <c r="AF117">
        <v>2.84</v>
      </c>
      <c r="AG117">
        <v>2.5299999999999998</v>
      </c>
      <c r="AH117">
        <v>2.2599999999999998</v>
      </c>
      <c r="AI117">
        <v>1.91</v>
      </c>
      <c r="AJ117">
        <v>1.74</v>
      </c>
      <c r="AK117">
        <v>1.6</v>
      </c>
      <c r="AL117">
        <v>1.6</v>
      </c>
      <c r="AM117">
        <v>1.73</v>
      </c>
      <c r="AN117">
        <v>2.09</v>
      </c>
      <c r="AO117">
        <v>2.21</v>
      </c>
      <c r="AP117">
        <v>2.2400000000000002</v>
      </c>
      <c r="AQ117">
        <v>2.5299999999999998</v>
      </c>
      <c r="AR117">
        <v>2.5499999999999998</v>
      </c>
      <c r="AS117">
        <v>2.33</v>
      </c>
      <c r="AT117">
        <v>1.98</v>
      </c>
      <c r="AU117">
        <v>1.58</v>
      </c>
      <c r="AV117">
        <v>1.26</v>
      </c>
      <c r="AW117">
        <v>1.02</v>
      </c>
      <c r="AX117">
        <v>0.89</v>
      </c>
      <c r="AY117">
        <v>0.82</v>
      </c>
      <c r="AZ117">
        <v>0.7</v>
      </c>
      <c r="BA117">
        <v>0.56999999999999995</v>
      </c>
      <c r="BB117">
        <v>0.37</v>
      </c>
      <c r="BC117">
        <v>0.12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0.79</v>
      </c>
    </row>
    <row r="118" spans="1:63" x14ac:dyDescent="0.25">
      <c r="A118">
        <v>105</v>
      </c>
      <c r="B118" t="s">
        <v>217</v>
      </c>
      <c r="C118">
        <v>37.42</v>
      </c>
      <c r="D118">
        <v>42.61</v>
      </c>
      <c r="E118">
        <v>19.98</v>
      </c>
      <c r="F118" s="125">
        <v>45153.504965277774</v>
      </c>
      <c r="G118">
        <v>15.5</v>
      </c>
      <c r="H118">
        <v>1.44</v>
      </c>
      <c r="I118">
        <v>6.56</v>
      </c>
      <c r="J118">
        <v>132</v>
      </c>
      <c r="K118">
        <v>0</v>
      </c>
      <c r="L118">
        <v>0</v>
      </c>
      <c r="M118">
        <v>1.37</v>
      </c>
      <c r="N118">
        <v>0.78</v>
      </c>
      <c r="O118">
        <v>0.88</v>
      </c>
      <c r="P118">
        <v>0.94</v>
      </c>
      <c r="Q118">
        <v>1.18</v>
      </c>
      <c r="R118">
        <v>1.65</v>
      </c>
      <c r="S118">
        <v>2.4700000000000002</v>
      </c>
      <c r="T118">
        <v>3.3</v>
      </c>
      <c r="U118">
        <v>4.25</v>
      </c>
      <c r="V118">
        <v>4.68</v>
      </c>
      <c r="W118">
        <v>6.04</v>
      </c>
      <c r="X118">
        <v>5.03</v>
      </c>
      <c r="Y118">
        <v>4.83</v>
      </c>
      <c r="Z118">
        <v>4.4000000000000004</v>
      </c>
      <c r="AA118">
        <v>4.29</v>
      </c>
      <c r="AB118">
        <v>4.03</v>
      </c>
      <c r="AC118">
        <v>3.41</v>
      </c>
      <c r="AD118">
        <v>3.34</v>
      </c>
      <c r="AE118">
        <v>2.96</v>
      </c>
      <c r="AF118">
        <v>2.79</v>
      </c>
      <c r="AG118">
        <v>2.4700000000000002</v>
      </c>
      <c r="AH118">
        <v>2.2000000000000002</v>
      </c>
      <c r="AI118">
        <v>1.87</v>
      </c>
      <c r="AJ118">
        <v>1.71</v>
      </c>
      <c r="AK118">
        <v>1.58</v>
      </c>
      <c r="AL118">
        <v>1.59</v>
      </c>
      <c r="AM118">
        <v>1.73</v>
      </c>
      <c r="AN118">
        <v>2.0699999999999998</v>
      </c>
      <c r="AO118">
        <v>2.17</v>
      </c>
      <c r="AP118">
        <v>2.19</v>
      </c>
      <c r="AQ118">
        <v>2.46</v>
      </c>
      <c r="AR118">
        <v>2.4700000000000002</v>
      </c>
      <c r="AS118">
        <v>2.25</v>
      </c>
      <c r="AT118">
        <v>1.92</v>
      </c>
      <c r="AU118">
        <v>1.53</v>
      </c>
      <c r="AV118">
        <v>1.23</v>
      </c>
      <c r="AW118">
        <v>1.04</v>
      </c>
      <c r="AX118">
        <v>0.97</v>
      </c>
      <c r="AY118">
        <v>0.99</v>
      </c>
      <c r="AZ118">
        <v>0.95</v>
      </c>
      <c r="BA118">
        <v>0.87</v>
      </c>
      <c r="BB118">
        <v>0.66</v>
      </c>
      <c r="BC118">
        <v>0.36</v>
      </c>
      <c r="BD118">
        <v>0.09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0.8</v>
      </c>
    </row>
    <row r="119" spans="1:63" x14ac:dyDescent="0.25">
      <c r="A119">
        <v>106</v>
      </c>
      <c r="B119" t="s">
        <v>217</v>
      </c>
      <c r="C119">
        <v>37.97</v>
      </c>
      <c r="D119">
        <v>43.05</v>
      </c>
      <c r="E119">
        <v>18.989999999999998</v>
      </c>
      <c r="F119" s="125">
        <v>45153.505358796298</v>
      </c>
      <c r="G119">
        <v>15.28</v>
      </c>
      <c r="H119">
        <v>1.43</v>
      </c>
      <c r="I119">
        <v>6.33</v>
      </c>
      <c r="J119">
        <v>120</v>
      </c>
      <c r="K119">
        <v>0</v>
      </c>
      <c r="L119">
        <v>0</v>
      </c>
      <c r="M119">
        <v>1.42</v>
      </c>
      <c r="N119">
        <v>0.8</v>
      </c>
      <c r="O119">
        <v>0.9</v>
      </c>
      <c r="P119">
        <v>0.96</v>
      </c>
      <c r="Q119">
        <v>1.19</v>
      </c>
      <c r="R119">
        <v>1.66</v>
      </c>
      <c r="S119">
        <v>2.5</v>
      </c>
      <c r="T119">
        <v>3.33</v>
      </c>
      <c r="U119">
        <v>4.3</v>
      </c>
      <c r="V119">
        <v>4.75</v>
      </c>
      <c r="W119">
        <v>6.13</v>
      </c>
      <c r="X119">
        <v>5.1100000000000003</v>
      </c>
      <c r="Y119">
        <v>4.91</v>
      </c>
      <c r="Z119">
        <v>4.4800000000000004</v>
      </c>
      <c r="AA119">
        <v>4.37</v>
      </c>
      <c r="AB119">
        <v>4.1100000000000003</v>
      </c>
      <c r="AC119">
        <v>3.47</v>
      </c>
      <c r="AD119">
        <v>3.4</v>
      </c>
      <c r="AE119">
        <v>3.01</v>
      </c>
      <c r="AF119">
        <v>2.82</v>
      </c>
      <c r="AG119">
        <v>2.5</v>
      </c>
      <c r="AH119">
        <v>2.23</v>
      </c>
      <c r="AI119">
        <v>1.89</v>
      </c>
      <c r="AJ119">
        <v>1.72</v>
      </c>
      <c r="AK119">
        <v>1.58</v>
      </c>
      <c r="AL119">
        <v>1.57</v>
      </c>
      <c r="AM119">
        <v>1.7</v>
      </c>
      <c r="AN119">
        <v>2.04</v>
      </c>
      <c r="AO119">
        <v>2.16</v>
      </c>
      <c r="AP119">
        <v>2.19</v>
      </c>
      <c r="AQ119">
        <v>2.4900000000000002</v>
      </c>
      <c r="AR119">
        <v>2.5099999999999998</v>
      </c>
      <c r="AS119">
        <v>2.29</v>
      </c>
      <c r="AT119">
        <v>1.95</v>
      </c>
      <c r="AU119">
        <v>1.54</v>
      </c>
      <c r="AV119">
        <v>1.22</v>
      </c>
      <c r="AW119">
        <v>0.99</v>
      </c>
      <c r="AX119">
        <v>0.86</v>
      </c>
      <c r="AY119">
        <v>0.83</v>
      </c>
      <c r="AZ119">
        <v>0.75</v>
      </c>
      <c r="BA119">
        <v>0.65</v>
      </c>
      <c r="BB119">
        <v>0.46</v>
      </c>
      <c r="BC119">
        <v>0.22</v>
      </c>
      <c r="BD119">
        <v>0.05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0.82</v>
      </c>
    </row>
    <row r="120" spans="1:63" x14ac:dyDescent="0.25">
      <c r="A120">
        <v>107</v>
      </c>
      <c r="B120" t="s">
        <v>217</v>
      </c>
      <c r="C120">
        <v>38.119999999999997</v>
      </c>
      <c r="D120">
        <v>43.14</v>
      </c>
      <c r="E120">
        <v>18.73</v>
      </c>
      <c r="F120" s="125">
        <v>45153.505752314813</v>
      </c>
      <c r="G120">
        <v>15.1</v>
      </c>
      <c r="H120">
        <v>1.42</v>
      </c>
      <c r="I120">
        <v>6.25</v>
      </c>
      <c r="J120">
        <v>119</v>
      </c>
      <c r="K120">
        <v>0</v>
      </c>
      <c r="L120">
        <v>0</v>
      </c>
      <c r="M120">
        <v>1.46</v>
      </c>
      <c r="N120">
        <v>0.82</v>
      </c>
      <c r="O120">
        <v>0.91</v>
      </c>
      <c r="P120">
        <v>0.96</v>
      </c>
      <c r="Q120">
        <v>1.19</v>
      </c>
      <c r="R120">
        <v>1.66</v>
      </c>
      <c r="S120">
        <v>2.4900000000000002</v>
      </c>
      <c r="T120">
        <v>3.33</v>
      </c>
      <c r="U120">
        <v>4.3099999999999996</v>
      </c>
      <c r="V120">
        <v>4.76</v>
      </c>
      <c r="W120">
        <v>6.15</v>
      </c>
      <c r="X120">
        <v>5.14</v>
      </c>
      <c r="Y120">
        <v>4.95</v>
      </c>
      <c r="Z120">
        <v>4.5199999999999996</v>
      </c>
      <c r="AA120">
        <v>4.42</v>
      </c>
      <c r="AB120">
        <v>4.1500000000000004</v>
      </c>
      <c r="AC120">
        <v>3.5</v>
      </c>
      <c r="AD120">
        <v>3.42</v>
      </c>
      <c r="AE120">
        <v>3.01</v>
      </c>
      <c r="AF120">
        <v>2.82</v>
      </c>
      <c r="AG120">
        <v>2.4900000000000002</v>
      </c>
      <c r="AH120">
        <v>2.21</v>
      </c>
      <c r="AI120">
        <v>1.88</v>
      </c>
      <c r="AJ120">
        <v>1.71</v>
      </c>
      <c r="AK120">
        <v>1.58</v>
      </c>
      <c r="AL120">
        <v>1.57</v>
      </c>
      <c r="AM120">
        <v>1.69</v>
      </c>
      <c r="AN120">
        <v>2.0299999999999998</v>
      </c>
      <c r="AO120">
        <v>2.13</v>
      </c>
      <c r="AP120">
        <v>2.17</v>
      </c>
      <c r="AQ120">
        <v>2.4500000000000002</v>
      </c>
      <c r="AR120">
        <v>2.4700000000000002</v>
      </c>
      <c r="AS120">
        <v>2.2599999999999998</v>
      </c>
      <c r="AT120">
        <v>1.92</v>
      </c>
      <c r="AU120">
        <v>1.52</v>
      </c>
      <c r="AV120">
        <v>1.2</v>
      </c>
      <c r="AW120">
        <v>0.97</v>
      </c>
      <c r="AX120">
        <v>0.85</v>
      </c>
      <c r="AY120">
        <v>0.82</v>
      </c>
      <c r="AZ120">
        <v>0.74</v>
      </c>
      <c r="BA120">
        <v>0.64</v>
      </c>
      <c r="BB120">
        <v>0.45</v>
      </c>
      <c r="BC120">
        <v>0.21</v>
      </c>
      <c r="BD120">
        <v>0.05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0.82</v>
      </c>
    </row>
    <row r="121" spans="1:63" x14ac:dyDescent="0.25">
      <c r="A121">
        <v>108</v>
      </c>
      <c r="B121" t="s">
        <v>231</v>
      </c>
      <c r="C121">
        <v>37.909999999999997</v>
      </c>
      <c r="D121">
        <v>43.03</v>
      </c>
      <c r="E121">
        <v>19.059999999999999</v>
      </c>
      <c r="F121" s="125">
        <v>45153.504189814812</v>
      </c>
      <c r="G121">
        <v>15.54</v>
      </c>
      <c r="H121">
        <v>1.43</v>
      </c>
      <c r="I121">
        <v>6.37</v>
      </c>
      <c r="J121">
        <v>121</v>
      </c>
      <c r="K121">
        <v>0</v>
      </c>
      <c r="L121">
        <v>0</v>
      </c>
      <c r="M121">
        <v>1.38</v>
      </c>
      <c r="N121">
        <v>0.79</v>
      </c>
      <c r="O121">
        <v>0.89</v>
      </c>
      <c r="P121">
        <v>0.96</v>
      </c>
      <c r="Q121">
        <v>1.2</v>
      </c>
      <c r="R121">
        <v>1.68</v>
      </c>
      <c r="S121">
        <v>2.5099999999999998</v>
      </c>
      <c r="T121">
        <v>3.35</v>
      </c>
      <c r="U121">
        <v>4.3099999999999996</v>
      </c>
      <c r="V121">
        <v>4.75</v>
      </c>
      <c r="W121">
        <v>6.12</v>
      </c>
      <c r="X121">
        <v>5.09</v>
      </c>
      <c r="Y121">
        <v>4.8899999999999997</v>
      </c>
      <c r="Z121">
        <v>4.45</v>
      </c>
      <c r="AA121">
        <v>4.34</v>
      </c>
      <c r="AB121">
        <v>4.07</v>
      </c>
      <c r="AC121">
        <v>3.45</v>
      </c>
      <c r="AD121">
        <v>3.38</v>
      </c>
      <c r="AE121">
        <v>3.01</v>
      </c>
      <c r="AF121">
        <v>2.83</v>
      </c>
      <c r="AG121">
        <v>2.52</v>
      </c>
      <c r="AH121">
        <v>2.2400000000000002</v>
      </c>
      <c r="AI121">
        <v>1.9</v>
      </c>
      <c r="AJ121">
        <v>1.73</v>
      </c>
      <c r="AK121">
        <v>1.59</v>
      </c>
      <c r="AL121">
        <v>1.59</v>
      </c>
      <c r="AM121">
        <v>1.71</v>
      </c>
      <c r="AN121">
        <v>2.0499999999999998</v>
      </c>
      <c r="AO121">
        <v>2.16</v>
      </c>
      <c r="AP121">
        <v>2.19</v>
      </c>
      <c r="AQ121">
        <v>2.48</v>
      </c>
      <c r="AR121">
        <v>2.4900000000000002</v>
      </c>
      <c r="AS121">
        <v>2.2799999999999998</v>
      </c>
      <c r="AT121">
        <v>1.94</v>
      </c>
      <c r="AU121">
        <v>1.54</v>
      </c>
      <c r="AV121">
        <v>1.23</v>
      </c>
      <c r="AW121">
        <v>1</v>
      </c>
      <c r="AX121">
        <v>0.89</v>
      </c>
      <c r="AY121">
        <v>0.85</v>
      </c>
      <c r="AZ121">
        <v>0.77</v>
      </c>
      <c r="BA121">
        <v>0.67</v>
      </c>
      <c r="BB121">
        <v>0.47</v>
      </c>
      <c r="BC121">
        <v>0.22</v>
      </c>
      <c r="BD121">
        <v>0.05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0.8</v>
      </c>
    </row>
    <row r="122" spans="1:63" x14ac:dyDescent="0.25">
      <c r="A122">
        <v>109</v>
      </c>
      <c r="B122" t="s">
        <v>218</v>
      </c>
      <c r="C122">
        <v>51.24</v>
      </c>
      <c r="D122">
        <v>33.21</v>
      </c>
      <c r="E122">
        <v>15.55</v>
      </c>
      <c r="F122" s="125">
        <v>45153.51190972222</v>
      </c>
      <c r="G122">
        <v>15.08</v>
      </c>
      <c r="H122">
        <v>1.1299999999999999</v>
      </c>
      <c r="I122">
        <v>3.76</v>
      </c>
      <c r="J122">
        <v>105</v>
      </c>
      <c r="K122">
        <v>0</v>
      </c>
      <c r="L122">
        <v>0.08</v>
      </c>
      <c r="M122">
        <v>2.82</v>
      </c>
      <c r="N122">
        <v>1.1599999999999999</v>
      </c>
      <c r="O122">
        <v>1.22</v>
      </c>
      <c r="P122">
        <v>1.29</v>
      </c>
      <c r="Q122">
        <v>1.64</v>
      </c>
      <c r="R122">
        <v>2.3199999999999998</v>
      </c>
      <c r="S122">
        <v>3.5</v>
      </c>
      <c r="T122">
        <v>4.66</v>
      </c>
      <c r="U122">
        <v>5.94</v>
      </c>
      <c r="V122">
        <v>6.43</v>
      </c>
      <c r="W122">
        <v>8.0399999999999991</v>
      </c>
      <c r="X122">
        <v>6.38</v>
      </c>
      <c r="Y122">
        <v>5.77</v>
      </c>
      <c r="Z122">
        <v>4.83</v>
      </c>
      <c r="AA122">
        <v>4.12</v>
      </c>
      <c r="AB122">
        <v>3.4</v>
      </c>
      <c r="AC122">
        <v>2.5099999999999998</v>
      </c>
      <c r="AD122">
        <v>2.23</v>
      </c>
      <c r="AE122">
        <v>1.89</v>
      </c>
      <c r="AF122">
        <v>1.75</v>
      </c>
      <c r="AG122">
        <v>1.57</v>
      </c>
      <c r="AH122">
        <v>1.43</v>
      </c>
      <c r="AI122">
        <v>1.25</v>
      </c>
      <c r="AJ122">
        <v>1.18</v>
      </c>
      <c r="AK122">
        <v>1.1399999999999999</v>
      </c>
      <c r="AL122">
        <v>1.19</v>
      </c>
      <c r="AM122">
        <v>1.34</v>
      </c>
      <c r="AN122">
        <v>1.65</v>
      </c>
      <c r="AO122">
        <v>1.74</v>
      </c>
      <c r="AP122">
        <v>1.74</v>
      </c>
      <c r="AQ122">
        <v>1.93</v>
      </c>
      <c r="AR122">
        <v>1.87</v>
      </c>
      <c r="AS122">
        <v>1.64</v>
      </c>
      <c r="AT122">
        <v>1.31</v>
      </c>
      <c r="AU122">
        <v>0.96</v>
      </c>
      <c r="AV122">
        <v>0.68</v>
      </c>
      <c r="AW122">
        <v>0.5</v>
      </c>
      <c r="AX122">
        <v>0.45</v>
      </c>
      <c r="AY122">
        <v>0.52</v>
      </c>
      <c r="AZ122">
        <v>0.63</v>
      </c>
      <c r="BA122">
        <v>0.74</v>
      </c>
      <c r="BB122">
        <v>0.77</v>
      </c>
      <c r="BC122">
        <v>0.68</v>
      </c>
      <c r="BD122">
        <v>0.54</v>
      </c>
      <c r="BE122">
        <v>0.35</v>
      </c>
      <c r="BF122">
        <v>0.19</v>
      </c>
      <c r="BG122">
        <v>0.05</v>
      </c>
      <c r="BH122">
        <v>0</v>
      </c>
      <c r="BI122">
        <v>0</v>
      </c>
      <c r="BJ122">
        <v>0</v>
      </c>
      <c r="BK122">
        <v>1.01</v>
      </c>
    </row>
    <row r="123" spans="1:63" x14ac:dyDescent="0.25">
      <c r="A123">
        <v>110</v>
      </c>
      <c r="B123" t="s">
        <v>218</v>
      </c>
      <c r="C123">
        <v>51.69</v>
      </c>
      <c r="D123">
        <v>33.659999999999997</v>
      </c>
      <c r="E123">
        <v>14.65</v>
      </c>
      <c r="F123" s="125">
        <v>45153.512303240743</v>
      </c>
      <c r="G123">
        <v>14.73</v>
      </c>
      <c r="H123">
        <v>1.1100000000000001</v>
      </c>
      <c r="I123">
        <v>3.71</v>
      </c>
      <c r="J123">
        <v>95.7</v>
      </c>
      <c r="K123">
        <v>0</v>
      </c>
      <c r="L123">
        <v>0.09</v>
      </c>
      <c r="M123">
        <v>2.94</v>
      </c>
      <c r="N123">
        <v>1.18</v>
      </c>
      <c r="O123">
        <v>1.24</v>
      </c>
      <c r="P123">
        <v>1.29</v>
      </c>
      <c r="Q123">
        <v>1.64</v>
      </c>
      <c r="R123">
        <v>2.3199999999999998</v>
      </c>
      <c r="S123">
        <v>3.5</v>
      </c>
      <c r="T123">
        <v>4.68</v>
      </c>
      <c r="U123">
        <v>5.97</v>
      </c>
      <c r="V123">
        <v>6.47</v>
      </c>
      <c r="W123">
        <v>8.11</v>
      </c>
      <c r="X123">
        <v>6.44</v>
      </c>
      <c r="Y123">
        <v>5.82</v>
      </c>
      <c r="Z123">
        <v>4.87</v>
      </c>
      <c r="AA123">
        <v>4.16</v>
      </c>
      <c r="AB123">
        <v>3.42</v>
      </c>
      <c r="AC123">
        <v>2.5299999999999998</v>
      </c>
      <c r="AD123">
        <v>2.2400000000000002</v>
      </c>
      <c r="AE123">
        <v>1.89</v>
      </c>
      <c r="AF123">
        <v>1.75</v>
      </c>
      <c r="AG123">
        <v>1.57</v>
      </c>
      <c r="AH123">
        <v>1.43</v>
      </c>
      <c r="AI123">
        <v>1.26</v>
      </c>
      <c r="AJ123">
        <v>1.21</v>
      </c>
      <c r="AK123">
        <v>1.17</v>
      </c>
      <c r="AL123">
        <v>1.25</v>
      </c>
      <c r="AM123">
        <v>1.41</v>
      </c>
      <c r="AN123">
        <v>1.72</v>
      </c>
      <c r="AO123">
        <v>1.8</v>
      </c>
      <c r="AP123">
        <v>1.78</v>
      </c>
      <c r="AQ123">
        <v>1.95</v>
      </c>
      <c r="AR123">
        <v>1.87</v>
      </c>
      <c r="AS123">
        <v>1.63</v>
      </c>
      <c r="AT123">
        <v>1.29</v>
      </c>
      <c r="AU123">
        <v>0.92</v>
      </c>
      <c r="AV123">
        <v>0.64</v>
      </c>
      <c r="AW123">
        <v>0.42</v>
      </c>
      <c r="AX123">
        <v>0.34</v>
      </c>
      <c r="AY123">
        <v>0.36</v>
      </c>
      <c r="AZ123">
        <v>0.44</v>
      </c>
      <c r="BA123">
        <v>0.55000000000000004</v>
      </c>
      <c r="BB123">
        <v>0.61</v>
      </c>
      <c r="BC123">
        <v>0.57999999999999996</v>
      </c>
      <c r="BD123">
        <v>0.5</v>
      </c>
      <c r="BE123">
        <v>0.37</v>
      </c>
      <c r="BF123">
        <v>0.24</v>
      </c>
      <c r="BG123">
        <v>0.14000000000000001</v>
      </c>
      <c r="BH123">
        <v>0.01</v>
      </c>
      <c r="BI123">
        <v>0</v>
      </c>
      <c r="BJ123">
        <v>0</v>
      </c>
      <c r="BK123">
        <v>1.01</v>
      </c>
    </row>
    <row r="124" spans="1:63" x14ac:dyDescent="0.25">
      <c r="A124">
        <v>111</v>
      </c>
      <c r="B124" t="s">
        <v>218</v>
      </c>
      <c r="C124">
        <v>50.45</v>
      </c>
      <c r="D124">
        <v>32.659999999999997</v>
      </c>
      <c r="E124">
        <v>16.690000000000001</v>
      </c>
      <c r="F124" s="125">
        <v>45153.512685185182</v>
      </c>
      <c r="G124">
        <v>14.44</v>
      </c>
      <c r="H124">
        <v>1.1299999999999999</v>
      </c>
      <c r="I124">
        <v>3.85</v>
      </c>
      <c r="J124">
        <v>120</v>
      </c>
      <c r="K124">
        <v>0</v>
      </c>
      <c r="L124">
        <v>0.09</v>
      </c>
      <c r="M124">
        <v>2.96</v>
      </c>
      <c r="N124">
        <v>1.1599999999999999</v>
      </c>
      <c r="O124">
        <v>1.21</v>
      </c>
      <c r="P124">
        <v>1.26</v>
      </c>
      <c r="Q124">
        <v>1.58</v>
      </c>
      <c r="R124">
        <v>2.25</v>
      </c>
      <c r="S124">
        <v>3.4</v>
      </c>
      <c r="T124">
        <v>4.55</v>
      </c>
      <c r="U124">
        <v>5.82</v>
      </c>
      <c r="V124">
        <v>6.31</v>
      </c>
      <c r="W124">
        <v>7.9</v>
      </c>
      <c r="X124">
        <v>6.28</v>
      </c>
      <c r="Y124">
        <v>5.68</v>
      </c>
      <c r="Z124">
        <v>4.75</v>
      </c>
      <c r="AA124">
        <v>4.0599999999999996</v>
      </c>
      <c r="AB124">
        <v>3.34</v>
      </c>
      <c r="AC124">
        <v>2.4700000000000002</v>
      </c>
      <c r="AD124">
        <v>2.19</v>
      </c>
      <c r="AE124">
        <v>1.85</v>
      </c>
      <c r="AF124">
        <v>1.71</v>
      </c>
      <c r="AG124">
        <v>1.54</v>
      </c>
      <c r="AH124">
        <v>1.4</v>
      </c>
      <c r="AI124">
        <v>1.23</v>
      </c>
      <c r="AJ124">
        <v>1.1599999999999999</v>
      </c>
      <c r="AK124">
        <v>1.1200000000000001</v>
      </c>
      <c r="AL124">
        <v>1.17</v>
      </c>
      <c r="AM124">
        <v>1.32</v>
      </c>
      <c r="AN124">
        <v>1.62</v>
      </c>
      <c r="AO124">
        <v>1.73</v>
      </c>
      <c r="AP124">
        <v>1.74</v>
      </c>
      <c r="AQ124">
        <v>1.94</v>
      </c>
      <c r="AR124">
        <v>1.91</v>
      </c>
      <c r="AS124">
        <v>1.68</v>
      </c>
      <c r="AT124">
        <v>1.34</v>
      </c>
      <c r="AU124">
        <v>0.95</v>
      </c>
      <c r="AV124">
        <v>0.64</v>
      </c>
      <c r="AW124">
        <v>0.38</v>
      </c>
      <c r="AX124">
        <v>0.28999999999999998</v>
      </c>
      <c r="AY124">
        <v>0.33</v>
      </c>
      <c r="AZ124">
        <v>0.47</v>
      </c>
      <c r="BA124">
        <v>0.64</v>
      </c>
      <c r="BB124">
        <v>0.77</v>
      </c>
      <c r="BC124">
        <v>0.8</v>
      </c>
      <c r="BD124">
        <v>0.76</v>
      </c>
      <c r="BE124">
        <v>0.65</v>
      </c>
      <c r="BF124">
        <v>0.52</v>
      </c>
      <c r="BG124">
        <v>0.4</v>
      </c>
      <c r="BH124">
        <v>0.28000000000000003</v>
      </c>
      <c r="BI124">
        <v>0.2</v>
      </c>
      <c r="BJ124">
        <v>0</v>
      </c>
      <c r="BK124">
        <v>1.02</v>
      </c>
    </row>
    <row r="125" spans="1:63" x14ac:dyDescent="0.25">
      <c r="A125">
        <v>112</v>
      </c>
      <c r="B125" t="s">
        <v>218</v>
      </c>
      <c r="C125">
        <v>50.39</v>
      </c>
      <c r="D125">
        <v>32.549999999999997</v>
      </c>
      <c r="E125">
        <v>16.66</v>
      </c>
      <c r="F125" s="125">
        <v>45153.513078703705</v>
      </c>
      <c r="G125">
        <v>14.2</v>
      </c>
      <c r="H125">
        <v>1.1200000000000001</v>
      </c>
      <c r="I125">
        <v>3.85</v>
      </c>
      <c r="J125">
        <v>127</v>
      </c>
      <c r="K125">
        <v>0</v>
      </c>
      <c r="L125">
        <v>0.1</v>
      </c>
      <c r="M125">
        <v>3.03</v>
      </c>
      <c r="N125">
        <v>1.17</v>
      </c>
      <c r="O125">
        <v>1.21</v>
      </c>
      <c r="P125">
        <v>1.25</v>
      </c>
      <c r="Q125">
        <v>1.57</v>
      </c>
      <c r="R125">
        <v>2.23</v>
      </c>
      <c r="S125">
        <v>3.38</v>
      </c>
      <c r="T125">
        <v>4.53</v>
      </c>
      <c r="U125">
        <v>5.8</v>
      </c>
      <c r="V125">
        <v>6.29</v>
      </c>
      <c r="W125">
        <v>7.89</v>
      </c>
      <c r="X125">
        <v>6.26</v>
      </c>
      <c r="Y125">
        <v>5.66</v>
      </c>
      <c r="Z125">
        <v>4.74</v>
      </c>
      <c r="AA125">
        <v>4.05</v>
      </c>
      <c r="AB125">
        <v>3.34</v>
      </c>
      <c r="AC125">
        <v>2.4700000000000002</v>
      </c>
      <c r="AD125">
        <v>2.2000000000000002</v>
      </c>
      <c r="AE125">
        <v>1.85</v>
      </c>
      <c r="AF125">
        <v>1.72</v>
      </c>
      <c r="AG125">
        <v>1.54</v>
      </c>
      <c r="AH125">
        <v>1.4</v>
      </c>
      <c r="AI125">
        <v>1.22</v>
      </c>
      <c r="AJ125">
        <v>1.1499999999999999</v>
      </c>
      <c r="AK125">
        <v>1.1100000000000001</v>
      </c>
      <c r="AL125">
        <v>1.1599999999999999</v>
      </c>
      <c r="AM125">
        <v>1.3</v>
      </c>
      <c r="AN125">
        <v>1.6</v>
      </c>
      <c r="AO125">
        <v>1.69</v>
      </c>
      <c r="AP125">
        <v>1.69</v>
      </c>
      <c r="AQ125">
        <v>1.86</v>
      </c>
      <c r="AR125">
        <v>1.8</v>
      </c>
      <c r="AS125">
        <v>1.58</v>
      </c>
      <c r="AT125">
        <v>1.26</v>
      </c>
      <c r="AU125">
        <v>0.92</v>
      </c>
      <c r="AV125">
        <v>0.64</v>
      </c>
      <c r="AW125">
        <v>0.42</v>
      </c>
      <c r="AX125">
        <v>0.33</v>
      </c>
      <c r="AY125">
        <v>0.35</v>
      </c>
      <c r="AZ125">
        <v>0.46</v>
      </c>
      <c r="BA125">
        <v>0.61</v>
      </c>
      <c r="BB125">
        <v>0.73</v>
      </c>
      <c r="BC125">
        <v>0.78</v>
      </c>
      <c r="BD125">
        <v>0.77</v>
      </c>
      <c r="BE125">
        <v>0.69</v>
      </c>
      <c r="BF125">
        <v>0.59</v>
      </c>
      <c r="BG125">
        <v>0.49</v>
      </c>
      <c r="BH125">
        <v>0.38</v>
      </c>
      <c r="BI125">
        <v>0.28999999999999998</v>
      </c>
      <c r="BJ125">
        <v>0</v>
      </c>
      <c r="BK125">
        <v>1.02</v>
      </c>
    </row>
    <row r="126" spans="1:63" x14ac:dyDescent="0.25">
      <c r="A126">
        <v>113</v>
      </c>
      <c r="B126" t="s">
        <v>218</v>
      </c>
      <c r="C126">
        <v>53.05</v>
      </c>
      <c r="D126">
        <v>34.18</v>
      </c>
      <c r="E126">
        <v>12.77</v>
      </c>
      <c r="F126" s="125">
        <v>45153.513472222221</v>
      </c>
      <c r="G126">
        <v>13.98</v>
      </c>
      <c r="H126">
        <v>1.07</v>
      </c>
      <c r="I126">
        <v>3.56</v>
      </c>
      <c r="J126">
        <v>81.5</v>
      </c>
      <c r="K126">
        <v>0</v>
      </c>
      <c r="L126">
        <v>0.12</v>
      </c>
      <c r="M126">
        <v>3.26</v>
      </c>
      <c r="N126">
        <v>1.24</v>
      </c>
      <c r="O126">
        <v>1.28</v>
      </c>
      <c r="P126">
        <v>1.32</v>
      </c>
      <c r="Q126">
        <v>1.65</v>
      </c>
      <c r="R126">
        <v>2.34</v>
      </c>
      <c r="S126">
        <v>3.55</v>
      </c>
      <c r="T126">
        <v>4.75</v>
      </c>
      <c r="U126">
        <v>6.09</v>
      </c>
      <c r="V126">
        <v>6.61</v>
      </c>
      <c r="W126">
        <v>8.2899999999999991</v>
      </c>
      <c r="X126">
        <v>6.59</v>
      </c>
      <c r="Y126">
        <v>5.96</v>
      </c>
      <c r="Z126">
        <v>4.99</v>
      </c>
      <c r="AA126">
        <v>4.2699999999999996</v>
      </c>
      <c r="AB126">
        <v>3.52</v>
      </c>
      <c r="AC126">
        <v>2.61</v>
      </c>
      <c r="AD126">
        <v>2.3199999999999998</v>
      </c>
      <c r="AE126">
        <v>1.96</v>
      </c>
      <c r="AF126">
        <v>1.81</v>
      </c>
      <c r="AG126">
        <v>1.62</v>
      </c>
      <c r="AH126">
        <v>1.47</v>
      </c>
      <c r="AI126">
        <v>1.29</v>
      </c>
      <c r="AJ126">
        <v>1.22</v>
      </c>
      <c r="AK126">
        <v>1.1599999999999999</v>
      </c>
      <c r="AL126">
        <v>1.21</v>
      </c>
      <c r="AM126">
        <v>1.35</v>
      </c>
      <c r="AN126">
        <v>1.65</v>
      </c>
      <c r="AO126">
        <v>1.72</v>
      </c>
      <c r="AP126">
        <v>1.72</v>
      </c>
      <c r="AQ126">
        <v>1.89</v>
      </c>
      <c r="AR126">
        <v>1.83</v>
      </c>
      <c r="AS126">
        <v>1.61</v>
      </c>
      <c r="AT126">
        <v>1.3</v>
      </c>
      <c r="AU126">
        <v>0.96</v>
      </c>
      <c r="AV126">
        <v>0.67</v>
      </c>
      <c r="AW126">
        <v>0.43</v>
      </c>
      <c r="AX126">
        <v>0.28999999999999998</v>
      </c>
      <c r="AY126">
        <v>0.25</v>
      </c>
      <c r="AZ126">
        <v>0.25</v>
      </c>
      <c r="BA126">
        <v>0.28000000000000003</v>
      </c>
      <c r="BB126">
        <v>0.28000000000000003</v>
      </c>
      <c r="BC126">
        <v>0.25</v>
      </c>
      <c r="BD126">
        <v>0.22</v>
      </c>
      <c r="BE126">
        <v>0.18</v>
      </c>
      <c r="BF126">
        <v>0.15</v>
      </c>
      <c r="BG126">
        <v>0.12</v>
      </c>
      <c r="BH126">
        <v>0.08</v>
      </c>
      <c r="BI126">
        <v>0</v>
      </c>
      <c r="BJ126">
        <v>0</v>
      </c>
      <c r="BK126">
        <v>1.03</v>
      </c>
    </row>
    <row r="127" spans="1:63" x14ac:dyDescent="0.25">
      <c r="A127">
        <v>114</v>
      </c>
      <c r="B127" t="s">
        <v>232</v>
      </c>
      <c r="C127">
        <v>51.36</v>
      </c>
      <c r="D127">
        <v>33.25</v>
      </c>
      <c r="E127">
        <v>15.26</v>
      </c>
      <c r="F127" s="125">
        <v>45153.51190972222</v>
      </c>
      <c r="G127">
        <v>14.49</v>
      </c>
      <c r="H127">
        <v>1.1100000000000001</v>
      </c>
      <c r="I127">
        <v>3.74</v>
      </c>
      <c r="J127">
        <v>104</v>
      </c>
      <c r="K127">
        <v>0</v>
      </c>
      <c r="L127">
        <v>0.1</v>
      </c>
      <c r="M127">
        <v>3</v>
      </c>
      <c r="N127">
        <v>1.18</v>
      </c>
      <c r="O127">
        <v>1.23</v>
      </c>
      <c r="P127">
        <v>1.28</v>
      </c>
      <c r="Q127">
        <v>1.62</v>
      </c>
      <c r="R127">
        <v>2.29</v>
      </c>
      <c r="S127">
        <v>3.47</v>
      </c>
      <c r="T127">
        <v>4.63</v>
      </c>
      <c r="U127">
        <v>5.92</v>
      </c>
      <c r="V127">
        <v>6.42</v>
      </c>
      <c r="W127">
        <v>8.0500000000000007</v>
      </c>
      <c r="X127">
        <v>6.39</v>
      </c>
      <c r="Y127">
        <v>5.78</v>
      </c>
      <c r="Z127">
        <v>4.83</v>
      </c>
      <c r="AA127">
        <v>4.13</v>
      </c>
      <c r="AB127">
        <v>3.4</v>
      </c>
      <c r="AC127">
        <v>2.52</v>
      </c>
      <c r="AD127">
        <v>2.2400000000000002</v>
      </c>
      <c r="AE127">
        <v>1.89</v>
      </c>
      <c r="AF127">
        <v>1.75</v>
      </c>
      <c r="AG127">
        <v>1.57</v>
      </c>
      <c r="AH127">
        <v>1.43</v>
      </c>
      <c r="AI127">
        <v>1.25</v>
      </c>
      <c r="AJ127">
        <v>1.18</v>
      </c>
      <c r="AK127">
        <v>1.1399999999999999</v>
      </c>
      <c r="AL127">
        <v>1.2</v>
      </c>
      <c r="AM127">
        <v>1.34</v>
      </c>
      <c r="AN127">
        <v>1.65</v>
      </c>
      <c r="AO127">
        <v>1.74</v>
      </c>
      <c r="AP127">
        <v>1.74</v>
      </c>
      <c r="AQ127">
        <v>1.91</v>
      </c>
      <c r="AR127">
        <v>1.86</v>
      </c>
      <c r="AS127">
        <v>1.63</v>
      </c>
      <c r="AT127">
        <v>1.3</v>
      </c>
      <c r="AU127">
        <v>0.94</v>
      </c>
      <c r="AV127">
        <v>0.65</v>
      </c>
      <c r="AW127">
        <v>0.43</v>
      </c>
      <c r="AX127">
        <v>0.34</v>
      </c>
      <c r="AY127">
        <v>0.36</v>
      </c>
      <c r="AZ127">
        <v>0.45</v>
      </c>
      <c r="BA127">
        <v>0.56999999999999995</v>
      </c>
      <c r="BB127">
        <v>0.63</v>
      </c>
      <c r="BC127">
        <v>0.62</v>
      </c>
      <c r="BD127">
        <v>0.56000000000000005</v>
      </c>
      <c r="BE127">
        <v>0.45</v>
      </c>
      <c r="BF127">
        <v>0.34</v>
      </c>
      <c r="BG127">
        <v>0.24</v>
      </c>
      <c r="BH127">
        <v>0.15</v>
      </c>
      <c r="BI127">
        <v>0.1</v>
      </c>
      <c r="BJ127">
        <v>0</v>
      </c>
      <c r="BK127">
        <v>1.02</v>
      </c>
    </row>
    <row r="128" spans="1:63" x14ac:dyDescent="0.25">
      <c r="A128">
        <v>115</v>
      </c>
      <c r="B128" t="s">
        <v>219</v>
      </c>
      <c r="C128">
        <v>45.14</v>
      </c>
      <c r="D128">
        <v>39.049999999999997</v>
      </c>
      <c r="E128">
        <v>15.81</v>
      </c>
      <c r="F128" s="125">
        <v>45153.522615740738</v>
      </c>
      <c r="G128">
        <v>16.11</v>
      </c>
      <c r="H128">
        <v>1.26</v>
      </c>
      <c r="I128">
        <v>4.62</v>
      </c>
      <c r="J128">
        <v>107</v>
      </c>
      <c r="K128">
        <v>0</v>
      </c>
      <c r="L128">
        <v>0</v>
      </c>
      <c r="M128">
        <v>2.17</v>
      </c>
      <c r="N128">
        <v>0.97</v>
      </c>
      <c r="O128">
        <v>1.04</v>
      </c>
      <c r="P128">
        <v>1.1100000000000001</v>
      </c>
      <c r="Q128">
        <v>1.42</v>
      </c>
      <c r="R128">
        <v>2.02</v>
      </c>
      <c r="S128">
        <v>3.04</v>
      </c>
      <c r="T128">
        <v>4.0599999999999996</v>
      </c>
      <c r="U128">
        <v>5.2</v>
      </c>
      <c r="V128">
        <v>5.67</v>
      </c>
      <c r="W128">
        <v>7.18</v>
      </c>
      <c r="X128">
        <v>5.84</v>
      </c>
      <c r="Y128">
        <v>5.44</v>
      </c>
      <c r="Z128">
        <v>4.76</v>
      </c>
      <c r="AA128">
        <v>4.38</v>
      </c>
      <c r="AB128">
        <v>3.89</v>
      </c>
      <c r="AC128">
        <v>3.13</v>
      </c>
      <c r="AD128">
        <v>2.96</v>
      </c>
      <c r="AE128">
        <v>2.58</v>
      </c>
      <c r="AF128">
        <v>2.4300000000000002</v>
      </c>
      <c r="AG128">
        <v>2.1800000000000002</v>
      </c>
      <c r="AH128">
        <v>1.96</v>
      </c>
      <c r="AI128">
        <v>1.69</v>
      </c>
      <c r="AJ128">
        <v>1.54</v>
      </c>
      <c r="AK128">
        <v>1.4</v>
      </c>
      <c r="AL128">
        <v>1.36</v>
      </c>
      <c r="AM128">
        <v>1.42</v>
      </c>
      <c r="AN128">
        <v>1.66</v>
      </c>
      <c r="AO128">
        <v>1.72</v>
      </c>
      <c r="AP128">
        <v>1.72</v>
      </c>
      <c r="AQ128">
        <v>1.93</v>
      </c>
      <c r="AR128">
        <v>1.92</v>
      </c>
      <c r="AS128">
        <v>1.73</v>
      </c>
      <c r="AT128">
        <v>1.44</v>
      </c>
      <c r="AU128">
        <v>1.1200000000000001</v>
      </c>
      <c r="AV128">
        <v>0.9</v>
      </c>
      <c r="AW128">
        <v>0.79</v>
      </c>
      <c r="AX128">
        <v>0.77</v>
      </c>
      <c r="AY128">
        <v>0.83</v>
      </c>
      <c r="AZ128">
        <v>0.82</v>
      </c>
      <c r="BA128">
        <v>0.77</v>
      </c>
      <c r="BB128">
        <v>0.59</v>
      </c>
      <c r="BC128">
        <v>0.34</v>
      </c>
      <c r="BD128">
        <v>0.14000000000000001</v>
      </c>
      <c r="BE128">
        <v>0.01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0.94</v>
      </c>
    </row>
    <row r="129" spans="1:63" x14ac:dyDescent="0.25">
      <c r="A129">
        <v>116</v>
      </c>
      <c r="B129" t="s">
        <v>219</v>
      </c>
      <c r="C129">
        <v>45.58</v>
      </c>
      <c r="D129">
        <v>39.590000000000003</v>
      </c>
      <c r="E129">
        <v>14.83</v>
      </c>
      <c r="F129" s="125">
        <v>45153.523009259261</v>
      </c>
      <c r="G129">
        <v>15.85</v>
      </c>
      <c r="H129">
        <v>1.25</v>
      </c>
      <c r="I129">
        <v>4.53</v>
      </c>
      <c r="J129">
        <v>97.3</v>
      </c>
      <c r="K129">
        <v>0</v>
      </c>
      <c r="L129">
        <v>0</v>
      </c>
      <c r="M129">
        <v>2.25</v>
      </c>
      <c r="N129">
        <v>0.99</v>
      </c>
      <c r="O129">
        <v>1.06</v>
      </c>
      <c r="P129">
        <v>1.1200000000000001</v>
      </c>
      <c r="Q129">
        <v>1.42</v>
      </c>
      <c r="R129">
        <v>2.02</v>
      </c>
      <c r="S129">
        <v>3.05</v>
      </c>
      <c r="T129">
        <v>4.08</v>
      </c>
      <c r="U129">
        <v>5.23</v>
      </c>
      <c r="V129">
        <v>5.71</v>
      </c>
      <c r="W129">
        <v>7.25</v>
      </c>
      <c r="X129">
        <v>5.9</v>
      </c>
      <c r="Y129">
        <v>5.51</v>
      </c>
      <c r="Z129">
        <v>4.83</v>
      </c>
      <c r="AA129">
        <v>4.45</v>
      </c>
      <c r="AB129">
        <v>3.96</v>
      </c>
      <c r="AC129">
        <v>3.18</v>
      </c>
      <c r="AD129">
        <v>3</v>
      </c>
      <c r="AE129">
        <v>2.62</v>
      </c>
      <c r="AF129">
        <v>2.4500000000000002</v>
      </c>
      <c r="AG129">
        <v>2.19</v>
      </c>
      <c r="AH129">
        <v>1.97</v>
      </c>
      <c r="AI129">
        <v>1.7</v>
      </c>
      <c r="AJ129">
        <v>1.55</v>
      </c>
      <c r="AK129">
        <v>1.42</v>
      </c>
      <c r="AL129">
        <v>1.38</v>
      </c>
      <c r="AM129">
        <v>1.45</v>
      </c>
      <c r="AN129">
        <v>1.69</v>
      </c>
      <c r="AO129">
        <v>1.74</v>
      </c>
      <c r="AP129">
        <v>1.74</v>
      </c>
      <c r="AQ129">
        <v>1.95</v>
      </c>
      <c r="AR129">
        <v>1.96</v>
      </c>
      <c r="AS129">
        <v>1.79</v>
      </c>
      <c r="AT129">
        <v>1.51</v>
      </c>
      <c r="AU129">
        <v>1.19</v>
      </c>
      <c r="AV129">
        <v>0.92</v>
      </c>
      <c r="AW129">
        <v>0.73</v>
      </c>
      <c r="AX129">
        <v>0.62</v>
      </c>
      <c r="AY129">
        <v>0.6</v>
      </c>
      <c r="AZ129">
        <v>0.56999999999999995</v>
      </c>
      <c r="BA129">
        <v>0.53</v>
      </c>
      <c r="BB129">
        <v>0.41</v>
      </c>
      <c r="BC129">
        <v>0.24</v>
      </c>
      <c r="BD129">
        <v>0.06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0.92</v>
      </c>
    </row>
    <row r="130" spans="1:63" x14ac:dyDescent="0.25">
      <c r="A130">
        <v>117</v>
      </c>
      <c r="B130" t="s">
        <v>219</v>
      </c>
      <c r="C130">
        <v>45.93</v>
      </c>
      <c r="D130">
        <v>39.94</v>
      </c>
      <c r="E130">
        <v>14.13</v>
      </c>
      <c r="F130" s="125">
        <v>45153.523402777777</v>
      </c>
      <c r="G130">
        <v>15.61</v>
      </c>
      <c r="H130">
        <v>1.24</v>
      </c>
      <c r="I130">
        <v>4.47</v>
      </c>
      <c r="J130">
        <v>92</v>
      </c>
      <c r="K130">
        <v>0</v>
      </c>
      <c r="L130">
        <v>0</v>
      </c>
      <c r="M130">
        <v>2.3199999999999998</v>
      </c>
      <c r="N130">
        <v>1.01</v>
      </c>
      <c r="O130">
        <v>1.07</v>
      </c>
      <c r="P130">
        <v>1.1299999999999999</v>
      </c>
      <c r="Q130">
        <v>1.42</v>
      </c>
      <c r="R130">
        <v>2.02</v>
      </c>
      <c r="S130">
        <v>3.06</v>
      </c>
      <c r="T130">
        <v>4.09</v>
      </c>
      <c r="U130">
        <v>5.25</v>
      </c>
      <c r="V130">
        <v>5.74</v>
      </c>
      <c r="W130">
        <v>7.3</v>
      </c>
      <c r="X130">
        <v>5.95</v>
      </c>
      <c r="Y130">
        <v>5.56</v>
      </c>
      <c r="Z130">
        <v>4.88</v>
      </c>
      <c r="AA130">
        <v>4.5</v>
      </c>
      <c r="AB130">
        <v>4</v>
      </c>
      <c r="AC130">
        <v>3.22</v>
      </c>
      <c r="AD130">
        <v>3.03</v>
      </c>
      <c r="AE130">
        <v>2.64</v>
      </c>
      <c r="AF130">
        <v>2.4700000000000002</v>
      </c>
      <c r="AG130">
        <v>2.21</v>
      </c>
      <c r="AH130">
        <v>1.99</v>
      </c>
      <c r="AI130">
        <v>1.72</v>
      </c>
      <c r="AJ130">
        <v>1.58</v>
      </c>
      <c r="AK130">
        <v>1.45</v>
      </c>
      <c r="AL130">
        <v>1.41</v>
      </c>
      <c r="AM130">
        <v>1.46</v>
      </c>
      <c r="AN130">
        <v>1.68</v>
      </c>
      <c r="AO130">
        <v>1.71</v>
      </c>
      <c r="AP130">
        <v>1.71</v>
      </c>
      <c r="AQ130">
        <v>1.92</v>
      </c>
      <c r="AR130">
        <v>1.95</v>
      </c>
      <c r="AS130">
        <v>1.81</v>
      </c>
      <c r="AT130">
        <v>1.57</v>
      </c>
      <c r="AU130">
        <v>1.25</v>
      </c>
      <c r="AV130">
        <v>0.98</v>
      </c>
      <c r="AW130">
        <v>0.74</v>
      </c>
      <c r="AX130">
        <v>0.57999999999999996</v>
      </c>
      <c r="AY130">
        <v>0.5</v>
      </c>
      <c r="AZ130">
        <v>0.42</v>
      </c>
      <c r="BA130">
        <v>0.36</v>
      </c>
      <c r="BB130">
        <v>0.25</v>
      </c>
      <c r="BC130">
        <v>0.1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0.91</v>
      </c>
    </row>
    <row r="131" spans="1:63" x14ac:dyDescent="0.25">
      <c r="A131">
        <v>118</v>
      </c>
      <c r="B131" t="s">
        <v>219</v>
      </c>
      <c r="C131">
        <v>45.45</v>
      </c>
      <c r="D131">
        <v>39.64</v>
      </c>
      <c r="E131">
        <v>14.91</v>
      </c>
      <c r="F131" s="125">
        <v>45153.523796296293</v>
      </c>
      <c r="G131">
        <v>15.42</v>
      </c>
      <c r="H131">
        <v>1.24</v>
      </c>
      <c r="I131">
        <v>4.55</v>
      </c>
      <c r="J131">
        <v>98</v>
      </c>
      <c r="K131">
        <v>0</v>
      </c>
      <c r="L131">
        <v>0</v>
      </c>
      <c r="M131">
        <v>2.35</v>
      </c>
      <c r="N131">
        <v>1.01</v>
      </c>
      <c r="O131">
        <v>1.07</v>
      </c>
      <c r="P131">
        <v>1.1100000000000001</v>
      </c>
      <c r="Q131">
        <v>1.4</v>
      </c>
      <c r="R131">
        <v>1.99</v>
      </c>
      <c r="S131">
        <v>3.01</v>
      </c>
      <c r="T131">
        <v>4.03</v>
      </c>
      <c r="U131">
        <v>5.18</v>
      </c>
      <c r="V131">
        <v>5.68</v>
      </c>
      <c r="W131">
        <v>7.22</v>
      </c>
      <c r="X131">
        <v>5.89</v>
      </c>
      <c r="Y131">
        <v>5.51</v>
      </c>
      <c r="Z131">
        <v>4.84</v>
      </c>
      <c r="AA131">
        <v>4.47</v>
      </c>
      <c r="AB131">
        <v>3.98</v>
      </c>
      <c r="AC131">
        <v>3.19</v>
      </c>
      <c r="AD131">
        <v>3.01</v>
      </c>
      <c r="AE131">
        <v>2.62</v>
      </c>
      <c r="AF131">
        <v>2.4500000000000002</v>
      </c>
      <c r="AG131">
        <v>2.19</v>
      </c>
      <c r="AH131">
        <v>1.98</v>
      </c>
      <c r="AI131">
        <v>1.7</v>
      </c>
      <c r="AJ131">
        <v>1.56</v>
      </c>
      <c r="AK131">
        <v>1.42</v>
      </c>
      <c r="AL131">
        <v>1.38</v>
      </c>
      <c r="AM131">
        <v>1.44</v>
      </c>
      <c r="AN131">
        <v>1.68</v>
      </c>
      <c r="AO131">
        <v>1.73</v>
      </c>
      <c r="AP131">
        <v>1.74</v>
      </c>
      <c r="AQ131">
        <v>1.96</v>
      </c>
      <c r="AR131">
        <v>1.96</v>
      </c>
      <c r="AS131">
        <v>1.78</v>
      </c>
      <c r="AT131">
        <v>1.5</v>
      </c>
      <c r="AU131">
        <v>1.1599999999999999</v>
      </c>
      <c r="AV131">
        <v>0.9</v>
      </c>
      <c r="AW131">
        <v>0.71</v>
      </c>
      <c r="AX131">
        <v>0.63</v>
      </c>
      <c r="AY131">
        <v>0.63</v>
      </c>
      <c r="AZ131">
        <v>0.61</v>
      </c>
      <c r="BA131">
        <v>0.56999999999999995</v>
      </c>
      <c r="BB131">
        <v>0.44</v>
      </c>
      <c r="BC131">
        <v>0.25</v>
      </c>
      <c r="BD131">
        <v>0.06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0.91</v>
      </c>
    </row>
    <row r="132" spans="1:63" x14ac:dyDescent="0.25">
      <c r="A132">
        <v>119</v>
      </c>
      <c r="B132" t="s">
        <v>219</v>
      </c>
      <c r="C132">
        <v>45.43</v>
      </c>
      <c r="D132">
        <v>39.479999999999997</v>
      </c>
      <c r="E132">
        <v>15.09</v>
      </c>
      <c r="F132" s="125">
        <v>45153.524189814816</v>
      </c>
      <c r="G132">
        <v>15.25</v>
      </c>
      <c r="H132">
        <v>1.24</v>
      </c>
      <c r="I132">
        <v>4.5599999999999996</v>
      </c>
      <c r="J132">
        <v>101</v>
      </c>
      <c r="K132">
        <v>0</v>
      </c>
      <c r="L132">
        <v>0.06</v>
      </c>
      <c r="M132">
        <v>2.4</v>
      </c>
      <c r="N132">
        <v>1.02</v>
      </c>
      <c r="O132">
        <v>1.07</v>
      </c>
      <c r="P132">
        <v>1.1100000000000001</v>
      </c>
      <c r="Q132">
        <v>1.39</v>
      </c>
      <c r="R132">
        <v>1.97</v>
      </c>
      <c r="S132">
        <v>2.99</v>
      </c>
      <c r="T132">
        <v>4.01</v>
      </c>
      <c r="U132">
        <v>5.16</v>
      </c>
      <c r="V132">
        <v>5.66</v>
      </c>
      <c r="W132">
        <v>7.21</v>
      </c>
      <c r="X132">
        <v>5.88</v>
      </c>
      <c r="Y132">
        <v>5.5</v>
      </c>
      <c r="Z132">
        <v>4.84</v>
      </c>
      <c r="AA132">
        <v>4.47</v>
      </c>
      <c r="AB132">
        <v>3.98</v>
      </c>
      <c r="AC132">
        <v>3.19</v>
      </c>
      <c r="AD132">
        <v>3.01</v>
      </c>
      <c r="AE132">
        <v>2.62</v>
      </c>
      <c r="AF132">
        <v>2.4500000000000002</v>
      </c>
      <c r="AG132">
        <v>2.19</v>
      </c>
      <c r="AH132">
        <v>1.97</v>
      </c>
      <c r="AI132">
        <v>1.69</v>
      </c>
      <c r="AJ132">
        <v>1.55</v>
      </c>
      <c r="AK132">
        <v>1.41</v>
      </c>
      <c r="AL132">
        <v>1.36</v>
      </c>
      <c r="AM132">
        <v>1.42</v>
      </c>
      <c r="AN132">
        <v>1.64</v>
      </c>
      <c r="AO132">
        <v>1.68</v>
      </c>
      <c r="AP132">
        <v>1.69</v>
      </c>
      <c r="AQ132">
        <v>1.9</v>
      </c>
      <c r="AR132">
        <v>1.91</v>
      </c>
      <c r="AS132">
        <v>1.73</v>
      </c>
      <c r="AT132">
        <v>1.44</v>
      </c>
      <c r="AU132">
        <v>1.1000000000000001</v>
      </c>
      <c r="AV132">
        <v>0.82</v>
      </c>
      <c r="AW132">
        <v>0.63</v>
      </c>
      <c r="AX132">
        <v>0.56000000000000005</v>
      </c>
      <c r="AY132">
        <v>0.6</v>
      </c>
      <c r="AZ132">
        <v>0.65</v>
      </c>
      <c r="BA132">
        <v>0.68</v>
      </c>
      <c r="BB132">
        <v>0.6</v>
      </c>
      <c r="BC132">
        <v>0.43</v>
      </c>
      <c r="BD132">
        <v>0.25</v>
      </c>
      <c r="BE132">
        <v>0.09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0.92</v>
      </c>
    </row>
    <row r="133" spans="1:63" x14ac:dyDescent="0.25">
      <c r="A133">
        <v>120</v>
      </c>
      <c r="B133" t="s">
        <v>233</v>
      </c>
      <c r="C133">
        <v>45.51</v>
      </c>
      <c r="D133">
        <v>39.54</v>
      </c>
      <c r="E133">
        <v>14.95</v>
      </c>
      <c r="F133" s="125">
        <v>45153.522615740738</v>
      </c>
      <c r="G133">
        <v>15.65</v>
      </c>
      <c r="H133">
        <v>1.25</v>
      </c>
      <c r="I133">
        <v>4.54</v>
      </c>
      <c r="J133">
        <v>98.9</v>
      </c>
      <c r="K133">
        <v>0</v>
      </c>
      <c r="L133">
        <v>0.01</v>
      </c>
      <c r="M133">
        <v>2.2999999999999998</v>
      </c>
      <c r="N133">
        <v>1</v>
      </c>
      <c r="O133">
        <v>1.06</v>
      </c>
      <c r="P133">
        <v>1.1200000000000001</v>
      </c>
      <c r="Q133">
        <v>1.41</v>
      </c>
      <c r="R133">
        <v>2</v>
      </c>
      <c r="S133">
        <v>3.03</v>
      </c>
      <c r="T133">
        <v>4.05</v>
      </c>
      <c r="U133">
        <v>5.21</v>
      </c>
      <c r="V133">
        <v>5.69</v>
      </c>
      <c r="W133">
        <v>7.23</v>
      </c>
      <c r="X133">
        <v>5.89</v>
      </c>
      <c r="Y133">
        <v>5.5</v>
      </c>
      <c r="Z133">
        <v>4.83</v>
      </c>
      <c r="AA133">
        <v>4.45</v>
      </c>
      <c r="AB133">
        <v>3.96</v>
      </c>
      <c r="AC133">
        <v>3.18</v>
      </c>
      <c r="AD133">
        <v>3</v>
      </c>
      <c r="AE133">
        <v>2.62</v>
      </c>
      <c r="AF133">
        <v>2.4500000000000002</v>
      </c>
      <c r="AG133">
        <v>2.19</v>
      </c>
      <c r="AH133">
        <v>1.98</v>
      </c>
      <c r="AI133">
        <v>1.7</v>
      </c>
      <c r="AJ133">
        <v>1.56</v>
      </c>
      <c r="AK133">
        <v>1.42</v>
      </c>
      <c r="AL133">
        <v>1.38</v>
      </c>
      <c r="AM133">
        <v>1.44</v>
      </c>
      <c r="AN133">
        <v>1.67</v>
      </c>
      <c r="AO133">
        <v>1.72</v>
      </c>
      <c r="AP133">
        <v>1.72</v>
      </c>
      <c r="AQ133">
        <v>1.93</v>
      </c>
      <c r="AR133">
        <v>1.94</v>
      </c>
      <c r="AS133">
        <v>1.77</v>
      </c>
      <c r="AT133">
        <v>1.49</v>
      </c>
      <c r="AU133">
        <v>1.1599999999999999</v>
      </c>
      <c r="AV133">
        <v>0.9</v>
      </c>
      <c r="AW133">
        <v>0.72</v>
      </c>
      <c r="AX133">
        <v>0.63</v>
      </c>
      <c r="AY133">
        <v>0.63</v>
      </c>
      <c r="AZ133">
        <v>0.61</v>
      </c>
      <c r="BA133">
        <v>0.57999999999999996</v>
      </c>
      <c r="BB133">
        <v>0.46</v>
      </c>
      <c r="BC133">
        <v>0.27</v>
      </c>
      <c r="BD133">
        <v>0.1</v>
      </c>
      <c r="BE133">
        <v>0.02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0.92</v>
      </c>
    </row>
    <row r="134" spans="1:63" x14ac:dyDescent="0.25">
      <c r="A134">
        <v>121</v>
      </c>
      <c r="B134" t="s">
        <v>220</v>
      </c>
      <c r="C134">
        <v>43.97</v>
      </c>
      <c r="D134">
        <v>39.090000000000003</v>
      </c>
      <c r="E134">
        <v>16.93</v>
      </c>
      <c r="F134" s="125">
        <v>45153.56521990741</v>
      </c>
      <c r="G134">
        <v>16.07</v>
      </c>
      <c r="H134">
        <v>1.28</v>
      </c>
      <c r="I134">
        <v>4.8600000000000003</v>
      </c>
      <c r="J134">
        <v>116</v>
      </c>
      <c r="K134">
        <v>0</v>
      </c>
      <c r="L134">
        <v>0</v>
      </c>
      <c r="M134">
        <v>2.14</v>
      </c>
      <c r="N134">
        <v>0.95</v>
      </c>
      <c r="O134">
        <v>1.02</v>
      </c>
      <c r="P134">
        <v>1.08</v>
      </c>
      <c r="Q134">
        <v>1.38</v>
      </c>
      <c r="R134">
        <v>1.95</v>
      </c>
      <c r="S134">
        <v>2.95</v>
      </c>
      <c r="T134">
        <v>3.93</v>
      </c>
      <c r="U134">
        <v>5.04</v>
      </c>
      <c r="V134">
        <v>5.51</v>
      </c>
      <c r="W134">
        <v>7</v>
      </c>
      <c r="X134">
        <v>5.7</v>
      </c>
      <c r="Y134">
        <v>5.33</v>
      </c>
      <c r="Z134">
        <v>4.68</v>
      </c>
      <c r="AA134">
        <v>4.32</v>
      </c>
      <c r="AB134">
        <v>3.85</v>
      </c>
      <c r="AC134">
        <v>3.11</v>
      </c>
      <c r="AD134">
        <v>2.95</v>
      </c>
      <c r="AE134">
        <v>2.59</v>
      </c>
      <c r="AF134">
        <v>2.44</v>
      </c>
      <c r="AG134">
        <v>2.19</v>
      </c>
      <c r="AH134">
        <v>1.98</v>
      </c>
      <c r="AI134">
        <v>1.7</v>
      </c>
      <c r="AJ134">
        <v>1.56</v>
      </c>
      <c r="AK134">
        <v>1.43</v>
      </c>
      <c r="AL134">
        <v>1.39</v>
      </c>
      <c r="AM134">
        <v>1.46</v>
      </c>
      <c r="AN134">
        <v>1.7</v>
      </c>
      <c r="AO134">
        <v>1.76</v>
      </c>
      <c r="AP134">
        <v>1.77</v>
      </c>
      <c r="AQ134">
        <v>2</v>
      </c>
      <c r="AR134">
        <v>2.0299999999999998</v>
      </c>
      <c r="AS134">
        <v>1.89</v>
      </c>
      <c r="AT134">
        <v>1.65</v>
      </c>
      <c r="AU134">
        <v>1.36</v>
      </c>
      <c r="AV134">
        <v>1.1399999999999999</v>
      </c>
      <c r="AW134">
        <v>1</v>
      </c>
      <c r="AX134">
        <v>0.92</v>
      </c>
      <c r="AY134">
        <v>0.9</v>
      </c>
      <c r="AZ134">
        <v>0.8</v>
      </c>
      <c r="BA134">
        <v>0.69</v>
      </c>
      <c r="BB134">
        <v>0.49</v>
      </c>
      <c r="BC134">
        <v>0.24</v>
      </c>
      <c r="BD134">
        <v>0.05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0.88</v>
      </c>
    </row>
    <row r="135" spans="1:63" x14ac:dyDescent="0.25">
      <c r="A135">
        <v>122</v>
      </c>
      <c r="B135" t="s">
        <v>220</v>
      </c>
      <c r="C135">
        <v>44.13</v>
      </c>
      <c r="D135">
        <v>39.56</v>
      </c>
      <c r="E135">
        <v>16.309999999999999</v>
      </c>
      <c r="F135" s="125">
        <v>45153.565613425926</v>
      </c>
      <c r="G135">
        <v>15.81</v>
      </c>
      <c r="H135">
        <v>1.27</v>
      </c>
      <c r="I135">
        <v>4.82</v>
      </c>
      <c r="J135">
        <v>110</v>
      </c>
      <c r="K135">
        <v>0</v>
      </c>
      <c r="L135">
        <v>0</v>
      </c>
      <c r="M135">
        <v>2.2000000000000002</v>
      </c>
      <c r="N135">
        <v>0.97</v>
      </c>
      <c r="O135">
        <v>1.03</v>
      </c>
      <c r="P135">
        <v>1.08</v>
      </c>
      <c r="Q135">
        <v>1.37</v>
      </c>
      <c r="R135">
        <v>1.94</v>
      </c>
      <c r="S135">
        <v>2.93</v>
      </c>
      <c r="T135">
        <v>3.92</v>
      </c>
      <c r="U135">
        <v>5.04</v>
      </c>
      <c r="V135">
        <v>5.52</v>
      </c>
      <c r="W135">
        <v>7.02</v>
      </c>
      <c r="X135">
        <v>5.73</v>
      </c>
      <c r="Y135">
        <v>5.36</v>
      </c>
      <c r="Z135">
        <v>4.72</v>
      </c>
      <c r="AA135">
        <v>4.3600000000000003</v>
      </c>
      <c r="AB135">
        <v>3.9</v>
      </c>
      <c r="AC135">
        <v>3.14</v>
      </c>
      <c r="AD135">
        <v>2.97</v>
      </c>
      <c r="AE135">
        <v>2.6</v>
      </c>
      <c r="AF135">
        <v>2.44</v>
      </c>
      <c r="AG135">
        <v>2.19</v>
      </c>
      <c r="AH135">
        <v>1.98</v>
      </c>
      <c r="AI135">
        <v>1.71</v>
      </c>
      <c r="AJ135">
        <v>1.57</v>
      </c>
      <c r="AK135">
        <v>1.45</v>
      </c>
      <c r="AL135">
        <v>1.43</v>
      </c>
      <c r="AM135">
        <v>1.51</v>
      </c>
      <c r="AN135">
        <v>1.77</v>
      </c>
      <c r="AO135">
        <v>1.81</v>
      </c>
      <c r="AP135">
        <v>1.81</v>
      </c>
      <c r="AQ135">
        <v>2.02</v>
      </c>
      <c r="AR135">
        <v>2.0099999999999998</v>
      </c>
      <c r="AS135">
        <v>1.81</v>
      </c>
      <c r="AT135">
        <v>1.51</v>
      </c>
      <c r="AU135">
        <v>1.17</v>
      </c>
      <c r="AV135">
        <v>0.91</v>
      </c>
      <c r="AW135">
        <v>0.75</v>
      </c>
      <c r="AX135">
        <v>0.71</v>
      </c>
      <c r="AY135">
        <v>0.77</v>
      </c>
      <c r="AZ135">
        <v>0.8</v>
      </c>
      <c r="BA135">
        <v>0.79</v>
      </c>
      <c r="BB135">
        <v>0.66</v>
      </c>
      <c r="BC135">
        <v>0.41</v>
      </c>
      <c r="BD135">
        <v>0.19</v>
      </c>
      <c r="BE135">
        <v>0.02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0.9</v>
      </c>
    </row>
    <row r="136" spans="1:63" x14ac:dyDescent="0.25">
      <c r="A136">
        <v>123</v>
      </c>
      <c r="B136" t="s">
        <v>220</v>
      </c>
      <c r="C136">
        <v>44.59</v>
      </c>
      <c r="D136">
        <v>39.950000000000003</v>
      </c>
      <c r="E136">
        <v>15.46</v>
      </c>
      <c r="F136" s="125">
        <v>45153.566006944442</v>
      </c>
      <c r="G136">
        <v>15.59</v>
      </c>
      <c r="H136">
        <v>1.26</v>
      </c>
      <c r="I136">
        <v>4.71</v>
      </c>
      <c r="J136">
        <v>101</v>
      </c>
      <c r="K136">
        <v>0</v>
      </c>
      <c r="L136">
        <v>0</v>
      </c>
      <c r="M136">
        <v>2.27</v>
      </c>
      <c r="N136">
        <v>0.99</v>
      </c>
      <c r="O136">
        <v>1.05</v>
      </c>
      <c r="P136">
        <v>1.1000000000000001</v>
      </c>
      <c r="Q136">
        <v>1.38</v>
      </c>
      <c r="R136">
        <v>1.95</v>
      </c>
      <c r="S136">
        <v>2.95</v>
      </c>
      <c r="T136">
        <v>3.95</v>
      </c>
      <c r="U136">
        <v>5.08</v>
      </c>
      <c r="V136">
        <v>5.57</v>
      </c>
      <c r="W136">
        <v>7.09</v>
      </c>
      <c r="X136">
        <v>5.79</v>
      </c>
      <c r="Y136">
        <v>5.43</v>
      </c>
      <c r="Z136">
        <v>4.78</v>
      </c>
      <c r="AA136">
        <v>4.43</v>
      </c>
      <c r="AB136">
        <v>3.96</v>
      </c>
      <c r="AC136">
        <v>3.19</v>
      </c>
      <c r="AD136">
        <v>3.02</v>
      </c>
      <c r="AE136">
        <v>2.63</v>
      </c>
      <c r="AF136">
        <v>2.4700000000000002</v>
      </c>
      <c r="AG136">
        <v>2.2200000000000002</v>
      </c>
      <c r="AH136">
        <v>2</v>
      </c>
      <c r="AI136">
        <v>1.73</v>
      </c>
      <c r="AJ136">
        <v>1.59</v>
      </c>
      <c r="AK136">
        <v>1.46</v>
      </c>
      <c r="AL136">
        <v>1.42</v>
      </c>
      <c r="AM136">
        <v>1.5</v>
      </c>
      <c r="AN136">
        <v>1.74</v>
      </c>
      <c r="AO136">
        <v>1.8</v>
      </c>
      <c r="AP136">
        <v>1.81</v>
      </c>
      <c r="AQ136">
        <v>2.0499999999999998</v>
      </c>
      <c r="AR136">
        <v>2.0699999999999998</v>
      </c>
      <c r="AS136">
        <v>1.9</v>
      </c>
      <c r="AT136">
        <v>1.62</v>
      </c>
      <c r="AU136">
        <v>1.27</v>
      </c>
      <c r="AV136">
        <v>0.98</v>
      </c>
      <c r="AW136">
        <v>0.76</v>
      </c>
      <c r="AX136">
        <v>0.64</v>
      </c>
      <c r="AY136">
        <v>0.61</v>
      </c>
      <c r="AZ136">
        <v>0.56999999999999995</v>
      </c>
      <c r="BA136">
        <v>0.52</v>
      </c>
      <c r="BB136">
        <v>0.39</v>
      </c>
      <c r="BC136">
        <v>0.21</v>
      </c>
      <c r="BD136">
        <v>0.05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0.89</v>
      </c>
    </row>
    <row r="137" spans="1:63" x14ac:dyDescent="0.25">
      <c r="A137">
        <v>124</v>
      </c>
      <c r="B137" t="s">
        <v>220</v>
      </c>
      <c r="C137">
        <v>44.79</v>
      </c>
      <c r="D137">
        <v>39.97</v>
      </c>
      <c r="E137">
        <v>15.24</v>
      </c>
      <c r="F137" s="125">
        <v>45153.566400462965</v>
      </c>
      <c r="G137">
        <v>15.4</v>
      </c>
      <c r="H137">
        <v>1.26</v>
      </c>
      <c r="I137">
        <v>4.67</v>
      </c>
      <c r="J137">
        <v>100</v>
      </c>
      <c r="K137">
        <v>0</v>
      </c>
      <c r="L137">
        <v>0</v>
      </c>
      <c r="M137">
        <v>2.34</v>
      </c>
      <c r="N137">
        <v>1</v>
      </c>
      <c r="O137">
        <v>1.06</v>
      </c>
      <c r="P137">
        <v>1.1000000000000001</v>
      </c>
      <c r="Q137">
        <v>1.38</v>
      </c>
      <c r="R137">
        <v>1.95</v>
      </c>
      <c r="S137">
        <v>2.95</v>
      </c>
      <c r="T137">
        <v>3.95</v>
      </c>
      <c r="U137">
        <v>5.09</v>
      </c>
      <c r="V137">
        <v>5.58</v>
      </c>
      <c r="W137">
        <v>7.12</v>
      </c>
      <c r="X137">
        <v>5.82</v>
      </c>
      <c r="Y137">
        <v>5.46</v>
      </c>
      <c r="Z137">
        <v>4.8099999999999996</v>
      </c>
      <c r="AA137">
        <v>4.45</v>
      </c>
      <c r="AB137">
        <v>3.97</v>
      </c>
      <c r="AC137">
        <v>3.2</v>
      </c>
      <c r="AD137">
        <v>3.02</v>
      </c>
      <c r="AE137">
        <v>2.63</v>
      </c>
      <c r="AF137">
        <v>2.4700000000000002</v>
      </c>
      <c r="AG137">
        <v>2.21</v>
      </c>
      <c r="AH137">
        <v>2</v>
      </c>
      <c r="AI137">
        <v>1.73</v>
      </c>
      <c r="AJ137">
        <v>1.59</v>
      </c>
      <c r="AK137">
        <v>1.47</v>
      </c>
      <c r="AL137">
        <v>1.43</v>
      </c>
      <c r="AM137">
        <v>1.5</v>
      </c>
      <c r="AN137">
        <v>1.73</v>
      </c>
      <c r="AO137">
        <v>1.77</v>
      </c>
      <c r="AP137">
        <v>1.77</v>
      </c>
      <c r="AQ137">
        <v>1.99</v>
      </c>
      <c r="AR137">
        <v>2</v>
      </c>
      <c r="AS137">
        <v>1.83</v>
      </c>
      <c r="AT137">
        <v>1.54</v>
      </c>
      <c r="AU137">
        <v>1.2</v>
      </c>
      <c r="AV137">
        <v>0.92</v>
      </c>
      <c r="AW137">
        <v>0.73</v>
      </c>
      <c r="AX137">
        <v>0.65</v>
      </c>
      <c r="AY137">
        <v>0.66</v>
      </c>
      <c r="AZ137">
        <v>0.64</v>
      </c>
      <c r="BA137">
        <v>0.59</v>
      </c>
      <c r="BB137">
        <v>0.44</v>
      </c>
      <c r="BC137">
        <v>0.23</v>
      </c>
      <c r="BD137">
        <v>0.05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0.91</v>
      </c>
    </row>
    <row r="138" spans="1:63" x14ac:dyDescent="0.25">
      <c r="A138">
        <v>125</v>
      </c>
      <c r="B138" t="s">
        <v>220</v>
      </c>
      <c r="C138">
        <v>44.54</v>
      </c>
      <c r="D138">
        <v>39.82</v>
      </c>
      <c r="E138">
        <v>15.64</v>
      </c>
      <c r="F138" s="125">
        <v>45153.566793981481</v>
      </c>
      <c r="G138">
        <v>15.25</v>
      </c>
      <c r="H138">
        <v>1.25</v>
      </c>
      <c r="I138">
        <v>4.72</v>
      </c>
      <c r="J138">
        <v>104</v>
      </c>
      <c r="K138">
        <v>0</v>
      </c>
      <c r="L138">
        <v>0.06</v>
      </c>
      <c r="M138">
        <v>2.37</v>
      </c>
      <c r="N138">
        <v>1</v>
      </c>
      <c r="O138">
        <v>1.05</v>
      </c>
      <c r="P138">
        <v>1.0900000000000001</v>
      </c>
      <c r="Q138">
        <v>1.36</v>
      </c>
      <c r="R138">
        <v>1.92</v>
      </c>
      <c r="S138">
        <v>2.91</v>
      </c>
      <c r="T138">
        <v>3.91</v>
      </c>
      <c r="U138">
        <v>5.05</v>
      </c>
      <c r="V138">
        <v>5.54</v>
      </c>
      <c r="W138">
        <v>7.07</v>
      </c>
      <c r="X138">
        <v>5.78</v>
      </c>
      <c r="Y138">
        <v>5.42</v>
      </c>
      <c r="Z138">
        <v>4.78</v>
      </c>
      <c r="AA138">
        <v>4.43</v>
      </c>
      <c r="AB138">
        <v>3.96</v>
      </c>
      <c r="AC138">
        <v>3.19</v>
      </c>
      <c r="AD138">
        <v>3.01</v>
      </c>
      <c r="AE138">
        <v>2.62</v>
      </c>
      <c r="AF138">
        <v>2.46</v>
      </c>
      <c r="AG138">
        <v>2.2000000000000002</v>
      </c>
      <c r="AH138">
        <v>1.99</v>
      </c>
      <c r="AI138">
        <v>1.72</v>
      </c>
      <c r="AJ138">
        <v>1.58</v>
      </c>
      <c r="AK138">
        <v>1.46</v>
      </c>
      <c r="AL138">
        <v>1.42</v>
      </c>
      <c r="AM138">
        <v>1.49</v>
      </c>
      <c r="AN138">
        <v>1.73</v>
      </c>
      <c r="AO138">
        <v>1.77</v>
      </c>
      <c r="AP138">
        <v>1.77</v>
      </c>
      <c r="AQ138">
        <v>1.99</v>
      </c>
      <c r="AR138">
        <v>2</v>
      </c>
      <c r="AS138">
        <v>1.82</v>
      </c>
      <c r="AT138">
        <v>1.55</v>
      </c>
      <c r="AU138">
        <v>1.22</v>
      </c>
      <c r="AV138">
        <v>0.98</v>
      </c>
      <c r="AW138">
        <v>0.81</v>
      </c>
      <c r="AX138">
        <v>0.75</v>
      </c>
      <c r="AY138">
        <v>0.75</v>
      </c>
      <c r="AZ138">
        <v>0.7</v>
      </c>
      <c r="BA138">
        <v>0.62</v>
      </c>
      <c r="BB138">
        <v>0.43</v>
      </c>
      <c r="BC138">
        <v>0.2</v>
      </c>
      <c r="BD138">
        <v>0.04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0.9</v>
      </c>
    </row>
    <row r="139" spans="1:63" x14ac:dyDescent="0.25">
      <c r="A139">
        <v>126</v>
      </c>
      <c r="B139" t="s">
        <v>234</v>
      </c>
      <c r="C139">
        <v>44.4</v>
      </c>
      <c r="D139">
        <v>39.68</v>
      </c>
      <c r="E139">
        <v>15.92</v>
      </c>
      <c r="F139" s="125">
        <v>45153.56521990741</v>
      </c>
      <c r="G139">
        <v>15.63</v>
      </c>
      <c r="H139">
        <v>1.27</v>
      </c>
      <c r="I139">
        <v>4.76</v>
      </c>
      <c r="J139">
        <v>106</v>
      </c>
      <c r="K139">
        <v>0</v>
      </c>
      <c r="L139">
        <v>0.01</v>
      </c>
      <c r="M139">
        <v>2.2599999999999998</v>
      </c>
      <c r="N139">
        <v>0.98</v>
      </c>
      <c r="O139">
        <v>1.04</v>
      </c>
      <c r="P139">
        <v>1.0900000000000001</v>
      </c>
      <c r="Q139">
        <v>1.37</v>
      </c>
      <c r="R139">
        <v>1.94</v>
      </c>
      <c r="S139">
        <v>2.94</v>
      </c>
      <c r="T139">
        <v>3.93</v>
      </c>
      <c r="U139">
        <v>5.0599999999999996</v>
      </c>
      <c r="V139">
        <v>5.54</v>
      </c>
      <c r="W139">
        <v>7.06</v>
      </c>
      <c r="X139">
        <v>5.76</v>
      </c>
      <c r="Y139">
        <v>5.4</v>
      </c>
      <c r="Z139">
        <v>4.75</v>
      </c>
      <c r="AA139">
        <v>4.4000000000000004</v>
      </c>
      <c r="AB139">
        <v>3.93</v>
      </c>
      <c r="AC139">
        <v>3.17</v>
      </c>
      <c r="AD139">
        <v>3</v>
      </c>
      <c r="AE139">
        <v>2.61</v>
      </c>
      <c r="AF139">
        <v>2.46</v>
      </c>
      <c r="AG139">
        <v>2.2000000000000002</v>
      </c>
      <c r="AH139">
        <v>1.99</v>
      </c>
      <c r="AI139">
        <v>1.72</v>
      </c>
      <c r="AJ139">
        <v>1.58</v>
      </c>
      <c r="AK139">
        <v>1.45</v>
      </c>
      <c r="AL139">
        <v>1.42</v>
      </c>
      <c r="AM139">
        <v>1.49</v>
      </c>
      <c r="AN139">
        <v>1.73</v>
      </c>
      <c r="AO139">
        <v>1.78</v>
      </c>
      <c r="AP139">
        <v>1.79</v>
      </c>
      <c r="AQ139">
        <v>2.0099999999999998</v>
      </c>
      <c r="AR139">
        <v>2.02</v>
      </c>
      <c r="AS139">
        <v>1.85</v>
      </c>
      <c r="AT139">
        <v>1.57</v>
      </c>
      <c r="AU139">
        <v>1.24</v>
      </c>
      <c r="AV139">
        <v>0.99</v>
      </c>
      <c r="AW139">
        <v>0.81</v>
      </c>
      <c r="AX139">
        <v>0.73</v>
      </c>
      <c r="AY139">
        <v>0.74</v>
      </c>
      <c r="AZ139">
        <v>0.7</v>
      </c>
      <c r="BA139">
        <v>0.64</v>
      </c>
      <c r="BB139">
        <v>0.48</v>
      </c>
      <c r="BC139">
        <v>0.26</v>
      </c>
      <c r="BD139">
        <v>0.08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0.9</v>
      </c>
    </row>
    <row r="140" spans="1:63" x14ac:dyDescent="0.25">
      <c r="A140">
        <v>127</v>
      </c>
      <c r="B140" t="s">
        <v>221</v>
      </c>
      <c r="C140">
        <v>60.87</v>
      </c>
      <c r="D140">
        <v>30.65</v>
      </c>
      <c r="E140">
        <v>8.48</v>
      </c>
      <c r="F140" s="125">
        <v>45153.652199074073</v>
      </c>
      <c r="G140">
        <v>14.65</v>
      </c>
      <c r="H140">
        <v>0.98499999999999999</v>
      </c>
      <c r="I140">
        <v>2.99</v>
      </c>
      <c r="J140">
        <v>53.1</v>
      </c>
      <c r="K140">
        <v>0</v>
      </c>
      <c r="L140">
        <v>0.2</v>
      </c>
      <c r="M140">
        <v>3.53</v>
      </c>
      <c r="N140">
        <v>1.34</v>
      </c>
      <c r="O140">
        <v>1.41</v>
      </c>
      <c r="P140">
        <v>1.51</v>
      </c>
      <c r="Q140">
        <v>1.96</v>
      </c>
      <c r="R140">
        <v>2.82</v>
      </c>
      <c r="S140">
        <v>4.25</v>
      </c>
      <c r="T140">
        <v>5.65</v>
      </c>
      <c r="U140">
        <v>7.15</v>
      </c>
      <c r="V140">
        <v>7.68</v>
      </c>
      <c r="W140">
        <v>9.49</v>
      </c>
      <c r="X140">
        <v>7.38</v>
      </c>
      <c r="Y140">
        <v>6.51</v>
      </c>
      <c r="Z140">
        <v>5.24</v>
      </c>
      <c r="AA140">
        <v>4.1900000000000004</v>
      </c>
      <c r="AB140">
        <v>3.19</v>
      </c>
      <c r="AC140">
        <v>2.16</v>
      </c>
      <c r="AD140">
        <v>1.8</v>
      </c>
      <c r="AE140">
        <v>1.5</v>
      </c>
      <c r="AF140">
        <v>1.42</v>
      </c>
      <c r="AG140">
        <v>1.32</v>
      </c>
      <c r="AH140">
        <v>1.25</v>
      </c>
      <c r="AI140">
        <v>1.1299999999999999</v>
      </c>
      <c r="AJ140">
        <v>1.08</v>
      </c>
      <c r="AK140">
        <v>1.04</v>
      </c>
      <c r="AL140">
        <v>1.0900000000000001</v>
      </c>
      <c r="AM140">
        <v>1.22</v>
      </c>
      <c r="AN140">
        <v>1.48</v>
      </c>
      <c r="AO140">
        <v>1.54</v>
      </c>
      <c r="AP140">
        <v>1.52</v>
      </c>
      <c r="AQ140">
        <v>1.65</v>
      </c>
      <c r="AR140">
        <v>1.56</v>
      </c>
      <c r="AS140">
        <v>1.33</v>
      </c>
      <c r="AT140">
        <v>1.02</v>
      </c>
      <c r="AU140">
        <v>0.7</v>
      </c>
      <c r="AV140">
        <v>0.44</v>
      </c>
      <c r="AW140">
        <v>0.2</v>
      </c>
      <c r="AX140">
        <v>0.05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1.1399999999999999</v>
      </c>
    </row>
    <row r="141" spans="1:63" x14ac:dyDescent="0.25">
      <c r="A141">
        <v>128</v>
      </c>
      <c r="B141" t="s">
        <v>221</v>
      </c>
      <c r="C141">
        <v>60.18</v>
      </c>
      <c r="D141">
        <v>30.64</v>
      </c>
      <c r="E141">
        <v>9.17</v>
      </c>
      <c r="F141" s="125">
        <v>45153.652592592596</v>
      </c>
      <c r="G141">
        <v>14.36</v>
      </c>
      <c r="H141">
        <v>0.97899999999999998</v>
      </c>
      <c r="I141">
        <v>3.02</v>
      </c>
      <c r="J141">
        <v>57.9</v>
      </c>
      <c r="K141">
        <v>0</v>
      </c>
      <c r="L141">
        <v>0.22</v>
      </c>
      <c r="M141">
        <v>3.62</v>
      </c>
      <c r="N141">
        <v>1.34</v>
      </c>
      <c r="O141">
        <v>1.41</v>
      </c>
      <c r="P141">
        <v>1.49</v>
      </c>
      <c r="Q141">
        <v>1.93</v>
      </c>
      <c r="R141">
        <v>2.77</v>
      </c>
      <c r="S141">
        <v>4.18</v>
      </c>
      <c r="T141">
        <v>5.55</v>
      </c>
      <c r="U141">
        <v>7.05</v>
      </c>
      <c r="V141">
        <v>7.57</v>
      </c>
      <c r="W141">
        <v>9.36</v>
      </c>
      <c r="X141">
        <v>7.28</v>
      </c>
      <c r="Y141">
        <v>6.42</v>
      </c>
      <c r="Z141">
        <v>5.17</v>
      </c>
      <c r="AA141">
        <v>4.13</v>
      </c>
      <c r="AB141">
        <v>3.16</v>
      </c>
      <c r="AC141">
        <v>2.14</v>
      </c>
      <c r="AD141">
        <v>1.8</v>
      </c>
      <c r="AE141">
        <v>1.49</v>
      </c>
      <c r="AF141">
        <v>1.41</v>
      </c>
      <c r="AG141">
        <v>1.31</v>
      </c>
      <c r="AH141">
        <v>1.23</v>
      </c>
      <c r="AI141">
        <v>1.1100000000000001</v>
      </c>
      <c r="AJ141">
        <v>1.06</v>
      </c>
      <c r="AK141">
        <v>1.03</v>
      </c>
      <c r="AL141">
        <v>1.1100000000000001</v>
      </c>
      <c r="AM141">
        <v>1.26</v>
      </c>
      <c r="AN141">
        <v>1.57</v>
      </c>
      <c r="AO141">
        <v>1.66</v>
      </c>
      <c r="AP141">
        <v>1.64</v>
      </c>
      <c r="AQ141">
        <v>1.77</v>
      </c>
      <c r="AR141">
        <v>1.65</v>
      </c>
      <c r="AS141">
        <v>1.39</v>
      </c>
      <c r="AT141">
        <v>1.04</v>
      </c>
      <c r="AU141">
        <v>0.7</v>
      </c>
      <c r="AV141">
        <v>0.44</v>
      </c>
      <c r="AW141">
        <v>0.24</v>
      </c>
      <c r="AX141">
        <v>0.15</v>
      </c>
      <c r="AY141">
        <v>0.11</v>
      </c>
      <c r="AZ141">
        <v>0.06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1.1499999999999999</v>
      </c>
    </row>
    <row r="142" spans="1:63" x14ac:dyDescent="0.25">
      <c r="A142">
        <v>129</v>
      </c>
      <c r="B142" t="s">
        <v>221</v>
      </c>
      <c r="C142">
        <v>61.07</v>
      </c>
      <c r="D142">
        <v>30.87</v>
      </c>
      <c r="E142">
        <v>8.06</v>
      </c>
      <c r="F142" s="125">
        <v>45153.652986111112</v>
      </c>
      <c r="G142">
        <v>14.11</v>
      </c>
      <c r="H142">
        <v>0.95399999999999996</v>
      </c>
      <c r="I142">
        <v>2.97</v>
      </c>
      <c r="J142">
        <v>51.3</v>
      </c>
      <c r="K142">
        <v>0</v>
      </c>
      <c r="L142">
        <v>0.24</v>
      </c>
      <c r="M142">
        <v>3.77</v>
      </c>
      <c r="N142">
        <v>1.38</v>
      </c>
      <c r="O142">
        <v>1.44</v>
      </c>
      <c r="P142">
        <v>1.52</v>
      </c>
      <c r="Q142">
        <v>1.95</v>
      </c>
      <c r="R142">
        <v>2.79</v>
      </c>
      <c r="S142">
        <v>4.22</v>
      </c>
      <c r="T142">
        <v>5.61</v>
      </c>
      <c r="U142">
        <v>7.12</v>
      </c>
      <c r="V142">
        <v>7.66</v>
      </c>
      <c r="W142">
        <v>9.48</v>
      </c>
      <c r="X142">
        <v>7.37</v>
      </c>
      <c r="Y142">
        <v>6.5</v>
      </c>
      <c r="Z142">
        <v>5.23</v>
      </c>
      <c r="AA142">
        <v>4.1900000000000004</v>
      </c>
      <c r="AB142">
        <v>3.2</v>
      </c>
      <c r="AC142">
        <v>2.1800000000000002</v>
      </c>
      <c r="AD142">
        <v>1.83</v>
      </c>
      <c r="AE142">
        <v>1.53</v>
      </c>
      <c r="AF142">
        <v>1.44</v>
      </c>
      <c r="AG142">
        <v>1.34</v>
      </c>
      <c r="AH142">
        <v>1.25</v>
      </c>
      <c r="AI142">
        <v>1.1200000000000001</v>
      </c>
      <c r="AJ142">
        <v>1.06</v>
      </c>
      <c r="AK142">
        <v>1.02</v>
      </c>
      <c r="AL142">
        <v>1.08</v>
      </c>
      <c r="AM142">
        <v>1.23</v>
      </c>
      <c r="AN142">
        <v>1.54</v>
      </c>
      <c r="AO142">
        <v>1.64</v>
      </c>
      <c r="AP142">
        <v>1.65</v>
      </c>
      <c r="AQ142">
        <v>1.79</v>
      </c>
      <c r="AR142">
        <v>1.67</v>
      </c>
      <c r="AS142">
        <v>1.36</v>
      </c>
      <c r="AT142">
        <v>0.93</v>
      </c>
      <c r="AU142">
        <v>0.5</v>
      </c>
      <c r="AV142">
        <v>0.15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1.1399999999999999</v>
      </c>
    </row>
    <row r="143" spans="1:63" x14ac:dyDescent="0.25">
      <c r="A143">
        <v>130</v>
      </c>
      <c r="B143" t="s">
        <v>221</v>
      </c>
      <c r="C143">
        <v>61.35</v>
      </c>
      <c r="D143">
        <v>30.76</v>
      </c>
      <c r="E143">
        <v>7.9</v>
      </c>
      <c r="F143" s="125">
        <v>45153.653368055559</v>
      </c>
      <c r="G143">
        <v>13.9</v>
      </c>
      <c r="H143">
        <v>0.93799999999999994</v>
      </c>
      <c r="I143">
        <v>2.96</v>
      </c>
      <c r="J143">
        <v>49.7</v>
      </c>
      <c r="K143">
        <v>0</v>
      </c>
      <c r="L143">
        <v>0.26</v>
      </c>
      <c r="M143">
        <v>3.9</v>
      </c>
      <c r="N143">
        <v>1.41</v>
      </c>
      <c r="O143">
        <v>1.46</v>
      </c>
      <c r="P143">
        <v>1.53</v>
      </c>
      <c r="Q143">
        <v>1.96</v>
      </c>
      <c r="R143">
        <v>2.79</v>
      </c>
      <c r="S143">
        <v>4.22</v>
      </c>
      <c r="T143">
        <v>5.62</v>
      </c>
      <c r="U143">
        <v>7.13</v>
      </c>
      <c r="V143">
        <v>7.68</v>
      </c>
      <c r="W143">
        <v>9.5</v>
      </c>
      <c r="X143">
        <v>7.39</v>
      </c>
      <c r="Y143">
        <v>6.51</v>
      </c>
      <c r="Z143">
        <v>5.24</v>
      </c>
      <c r="AA143">
        <v>4.2</v>
      </c>
      <c r="AB143">
        <v>3.22</v>
      </c>
      <c r="AC143">
        <v>2.2000000000000002</v>
      </c>
      <c r="AD143">
        <v>1.85</v>
      </c>
      <c r="AE143">
        <v>1.55</v>
      </c>
      <c r="AF143">
        <v>1.46</v>
      </c>
      <c r="AG143">
        <v>1.36</v>
      </c>
      <c r="AH143">
        <v>1.27</v>
      </c>
      <c r="AI143">
        <v>1.1200000000000001</v>
      </c>
      <c r="AJ143">
        <v>1.05</v>
      </c>
      <c r="AK143">
        <v>1</v>
      </c>
      <c r="AL143">
        <v>1.04</v>
      </c>
      <c r="AM143">
        <v>1.17</v>
      </c>
      <c r="AN143">
        <v>1.47</v>
      </c>
      <c r="AO143">
        <v>1.57</v>
      </c>
      <c r="AP143">
        <v>1.59</v>
      </c>
      <c r="AQ143">
        <v>1.75</v>
      </c>
      <c r="AR143">
        <v>1.64</v>
      </c>
      <c r="AS143">
        <v>1.35</v>
      </c>
      <c r="AT143">
        <v>0.92</v>
      </c>
      <c r="AU143">
        <v>0.5</v>
      </c>
      <c r="AV143">
        <v>0.14000000000000001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1.1499999999999999</v>
      </c>
    </row>
    <row r="144" spans="1:63" x14ac:dyDescent="0.25">
      <c r="A144">
        <v>131</v>
      </c>
      <c r="B144" t="s">
        <v>221</v>
      </c>
      <c r="C144">
        <v>61.78</v>
      </c>
      <c r="D144">
        <v>30.9</v>
      </c>
      <c r="E144">
        <v>7.32</v>
      </c>
      <c r="F144" s="125">
        <v>45153.653761574074</v>
      </c>
      <c r="G144">
        <v>13.73</v>
      </c>
      <c r="H144">
        <v>0.92200000000000004</v>
      </c>
      <c r="I144">
        <v>2.93</v>
      </c>
      <c r="J144">
        <v>45.8</v>
      </c>
      <c r="K144">
        <v>0</v>
      </c>
      <c r="L144">
        <v>0.28000000000000003</v>
      </c>
      <c r="M144">
        <v>4.01</v>
      </c>
      <c r="N144">
        <v>1.43</v>
      </c>
      <c r="O144">
        <v>1.48</v>
      </c>
      <c r="P144">
        <v>1.55</v>
      </c>
      <c r="Q144">
        <v>1.97</v>
      </c>
      <c r="R144">
        <v>2.8</v>
      </c>
      <c r="S144">
        <v>4.2300000000000004</v>
      </c>
      <c r="T144">
        <v>5.64</v>
      </c>
      <c r="U144">
        <v>7.17</v>
      </c>
      <c r="V144">
        <v>7.71</v>
      </c>
      <c r="W144">
        <v>9.5399999999999991</v>
      </c>
      <c r="X144">
        <v>7.42</v>
      </c>
      <c r="Y144">
        <v>6.54</v>
      </c>
      <c r="Z144">
        <v>5.27</v>
      </c>
      <c r="AA144">
        <v>4.22</v>
      </c>
      <c r="AB144">
        <v>3.24</v>
      </c>
      <c r="AC144">
        <v>2.21</v>
      </c>
      <c r="AD144">
        <v>1.87</v>
      </c>
      <c r="AE144">
        <v>1.56</v>
      </c>
      <c r="AF144">
        <v>1.48</v>
      </c>
      <c r="AG144">
        <v>1.38</v>
      </c>
      <c r="AH144">
        <v>1.28</v>
      </c>
      <c r="AI144">
        <v>1.1399999999999999</v>
      </c>
      <c r="AJ144">
        <v>1.07</v>
      </c>
      <c r="AK144">
        <v>1.01</v>
      </c>
      <c r="AL144">
        <v>1.04</v>
      </c>
      <c r="AM144">
        <v>1.17</v>
      </c>
      <c r="AN144">
        <v>1.44</v>
      </c>
      <c r="AO144">
        <v>1.53</v>
      </c>
      <c r="AP144">
        <v>1.53</v>
      </c>
      <c r="AQ144">
        <v>1.66</v>
      </c>
      <c r="AR144">
        <v>1.55</v>
      </c>
      <c r="AS144">
        <v>1.26</v>
      </c>
      <c r="AT144">
        <v>0.83</v>
      </c>
      <c r="AU144">
        <v>0.41</v>
      </c>
      <c r="AV144">
        <v>7.0000000000000007E-2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1.17</v>
      </c>
    </row>
    <row r="145" spans="1:63" x14ac:dyDescent="0.25">
      <c r="A145">
        <v>132</v>
      </c>
      <c r="B145" t="s">
        <v>235</v>
      </c>
      <c r="C145">
        <v>61.05</v>
      </c>
      <c r="D145">
        <v>30.76</v>
      </c>
      <c r="E145">
        <v>8.19</v>
      </c>
      <c r="F145" s="125">
        <v>45153.652199074073</v>
      </c>
      <c r="G145">
        <v>14.15</v>
      </c>
      <c r="H145">
        <v>0.95499999999999996</v>
      </c>
      <c r="I145">
        <v>2.98</v>
      </c>
      <c r="J145">
        <v>51.7</v>
      </c>
      <c r="K145">
        <v>0</v>
      </c>
      <c r="L145">
        <v>0.24</v>
      </c>
      <c r="M145">
        <v>3.77</v>
      </c>
      <c r="N145">
        <v>1.38</v>
      </c>
      <c r="O145">
        <v>1.44</v>
      </c>
      <c r="P145">
        <v>1.52</v>
      </c>
      <c r="Q145">
        <v>1.95</v>
      </c>
      <c r="R145">
        <v>2.8</v>
      </c>
      <c r="S145">
        <v>4.22</v>
      </c>
      <c r="T145">
        <v>5.61</v>
      </c>
      <c r="U145">
        <v>7.13</v>
      </c>
      <c r="V145">
        <v>7.66</v>
      </c>
      <c r="W145">
        <v>9.48</v>
      </c>
      <c r="X145">
        <v>7.37</v>
      </c>
      <c r="Y145">
        <v>6.49</v>
      </c>
      <c r="Z145">
        <v>5.23</v>
      </c>
      <c r="AA145">
        <v>4.1900000000000004</v>
      </c>
      <c r="AB145">
        <v>3.2</v>
      </c>
      <c r="AC145">
        <v>2.1800000000000002</v>
      </c>
      <c r="AD145">
        <v>1.83</v>
      </c>
      <c r="AE145">
        <v>1.53</v>
      </c>
      <c r="AF145">
        <v>1.44</v>
      </c>
      <c r="AG145">
        <v>1.34</v>
      </c>
      <c r="AH145">
        <v>1.26</v>
      </c>
      <c r="AI145">
        <v>1.1200000000000001</v>
      </c>
      <c r="AJ145">
        <v>1.06</v>
      </c>
      <c r="AK145">
        <v>1.02</v>
      </c>
      <c r="AL145">
        <v>1.07</v>
      </c>
      <c r="AM145">
        <v>1.21</v>
      </c>
      <c r="AN145">
        <v>1.5</v>
      </c>
      <c r="AO145">
        <v>1.59</v>
      </c>
      <c r="AP145">
        <v>1.59</v>
      </c>
      <c r="AQ145">
        <v>1.72</v>
      </c>
      <c r="AR145">
        <v>1.62</v>
      </c>
      <c r="AS145">
        <v>1.34</v>
      </c>
      <c r="AT145">
        <v>0.95</v>
      </c>
      <c r="AU145">
        <v>0.56000000000000005</v>
      </c>
      <c r="AV145">
        <v>0.25</v>
      </c>
      <c r="AW145">
        <v>0.09</v>
      </c>
      <c r="AX145">
        <v>0.04</v>
      </c>
      <c r="AY145">
        <v>0.02</v>
      </c>
      <c r="AZ145">
        <v>0.01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1.1499999999999999</v>
      </c>
    </row>
    <row r="146" spans="1:63" x14ac:dyDescent="0.25">
      <c r="A146">
        <v>133</v>
      </c>
      <c r="B146" t="s">
        <v>222</v>
      </c>
      <c r="C146">
        <v>48.15</v>
      </c>
      <c r="D146">
        <v>42.71</v>
      </c>
      <c r="E146">
        <v>9.15</v>
      </c>
      <c r="F146" s="125">
        <v>45153.659571759257</v>
      </c>
      <c r="G146">
        <v>14.52</v>
      </c>
      <c r="H146">
        <v>1.36</v>
      </c>
      <c r="I146">
        <v>4.12</v>
      </c>
      <c r="J146">
        <v>57</v>
      </c>
      <c r="K146">
        <v>0</v>
      </c>
      <c r="L146">
        <v>0</v>
      </c>
      <c r="M146">
        <v>0.62</v>
      </c>
      <c r="N146">
        <v>0.67</v>
      </c>
      <c r="O146">
        <v>0.91</v>
      </c>
      <c r="P146">
        <v>1.1200000000000001</v>
      </c>
      <c r="Q146">
        <v>1.52</v>
      </c>
      <c r="R146">
        <v>2.21</v>
      </c>
      <c r="S146">
        <v>3.36</v>
      </c>
      <c r="T146">
        <v>4.5</v>
      </c>
      <c r="U146">
        <v>5.81</v>
      </c>
      <c r="V146">
        <v>6.4</v>
      </c>
      <c r="W146">
        <v>8.18</v>
      </c>
      <c r="X146">
        <v>6.67</v>
      </c>
      <c r="Y146">
        <v>6.18</v>
      </c>
      <c r="Z146">
        <v>5.3</v>
      </c>
      <c r="AA146">
        <v>4.6500000000000004</v>
      </c>
      <c r="AB146">
        <v>3.91</v>
      </c>
      <c r="AC146">
        <v>2.96</v>
      </c>
      <c r="AD146">
        <v>2.74</v>
      </c>
      <c r="AE146">
        <v>2.4500000000000002</v>
      </c>
      <c r="AF146">
        <v>2.4900000000000002</v>
      </c>
      <c r="AG146">
        <v>2.48</v>
      </c>
      <c r="AH146">
        <v>2.48</v>
      </c>
      <c r="AI146">
        <v>2.34</v>
      </c>
      <c r="AJ146">
        <v>2.23</v>
      </c>
      <c r="AK146">
        <v>2.0099999999999998</v>
      </c>
      <c r="AL146">
        <v>1.8</v>
      </c>
      <c r="AM146">
        <v>1.69</v>
      </c>
      <c r="AN146">
        <v>1.69</v>
      </c>
      <c r="AO146">
        <v>1.48</v>
      </c>
      <c r="AP146">
        <v>1.32</v>
      </c>
      <c r="AQ146">
        <v>1.32</v>
      </c>
      <c r="AR146">
        <v>1.18</v>
      </c>
      <c r="AS146">
        <v>0.97</v>
      </c>
      <c r="AT146">
        <v>0.73</v>
      </c>
      <c r="AU146">
        <v>0.51</v>
      </c>
      <c r="AV146">
        <v>0.35</v>
      </c>
      <c r="AW146">
        <v>0.25</v>
      </c>
      <c r="AX146">
        <v>0.22</v>
      </c>
      <c r="AY146">
        <v>0.26</v>
      </c>
      <c r="AZ146">
        <v>0.33</v>
      </c>
      <c r="BA146">
        <v>0.4</v>
      </c>
      <c r="BB146">
        <v>0.42</v>
      </c>
      <c r="BC146">
        <v>0.36</v>
      </c>
      <c r="BD146">
        <v>0.28000000000000003</v>
      </c>
      <c r="BE146">
        <v>0.18</v>
      </c>
      <c r="BF146">
        <v>7.0000000000000007E-2</v>
      </c>
      <c r="BG146">
        <v>0</v>
      </c>
      <c r="BH146">
        <v>0</v>
      </c>
      <c r="BI146">
        <v>0</v>
      </c>
      <c r="BJ146">
        <v>0</v>
      </c>
      <c r="BK146">
        <v>0.84</v>
      </c>
    </row>
    <row r="147" spans="1:63" x14ac:dyDescent="0.25">
      <c r="A147">
        <v>134</v>
      </c>
      <c r="B147" t="s">
        <v>222</v>
      </c>
      <c r="C147">
        <v>47.77</v>
      </c>
      <c r="D147">
        <v>43.03</v>
      </c>
      <c r="E147">
        <v>9.1999999999999993</v>
      </c>
      <c r="F147" s="125">
        <v>45153.65996527778</v>
      </c>
      <c r="G147">
        <v>14.3</v>
      </c>
      <c r="H147">
        <v>1.36</v>
      </c>
      <c r="I147">
        <v>4.17</v>
      </c>
      <c r="J147">
        <v>57.7</v>
      </c>
      <c r="K147">
        <v>0</v>
      </c>
      <c r="L147">
        <v>0</v>
      </c>
      <c r="M147">
        <v>0.62</v>
      </c>
      <c r="N147">
        <v>0.67</v>
      </c>
      <c r="O147">
        <v>0.9</v>
      </c>
      <c r="P147">
        <v>1.1100000000000001</v>
      </c>
      <c r="Q147">
        <v>1.5</v>
      </c>
      <c r="R147">
        <v>2.1800000000000002</v>
      </c>
      <c r="S147">
        <v>3.32</v>
      </c>
      <c r="T147">
        <v>4.46</v>
      </c>
      <c r="U147">
        <v>5.77</v>
      </c>
      <c r="V147">
        <v>6.35</v>
      </c>
      <c r="W147">
        <v>8.1199999999999992</v>
      </c>
      <c r="X147">
        <v>6.63</v>
      </c>
      <c r="Y147">
        <v>6.14</v>
      </c>
      <c r="Z147">
        <v>5.27</v>
      </c>
      <c r="AA147">
        <v>4.63</v>
      </c>
      <c r="AB147">
        <v>3.9</v>
      </c>
      <c r="AC147">
        <v>2.96</v>
      </c>
      <c r="AD147">
        <v>2.74</v>
      </c>
      <c r="AE147">
        <v>2.46</v>
      </c>
      <c r="AF147">
        <v>2.5</v>
      </c>
      <c r="AG147">
        <v>2.4900000000000002</v>
      </c>
      <c r="AH147">
        <v>2.4900000000000002</v>
      </c>
      <c r="AI147">
        <v>2.35</v>
      </c>
      <c r="AJ147">
        <v>2.2400000000000002</v>
      </c>
      <c r="AK147">
        <v>2.0299999999999998</v>
      </c>
      <c r="AL147">
        <v>1.84</v>
      </c>
      <c r="AM147">
        <v>1.75</v>
      </c>
      <c r="AN147">
        <v>1.78</v>
      </c>
      <c r="AO147">
        <v>1.58</v>
      </c>
      <c r="AP147">
        <v>1.41</v>
      </c>
      <c r="AQ147">
        <v>1.4</v>
      </c>
      <c r="AR147">
        <v>1.25</v>
      </c>
      <c r="AS147">
        <v>1.02</v>
      </c>
      <c r="AT147">
        <v>0.79</v>
      </c>
      <c r="AU147">
        <v>0.57999999999999996</v>
      </c>
      <c r="AV147">
        <v>0.45</v>
      </c>
      <c r="AW147">
        <v>0.37</v>
      </c>
      <c r="AX147">
        <v>0.35</v>
      </c>
      <c r="AY147">
        <v>0.36</v>
      </c>
      <c r="AZ147">
        <v>0.36</v>
      </c>
      <c r="BA147">
        <v>0.35</v>
      </c>
      <c r="BB147">
        <v>0.28000000000000003</v>
      </c>
      <c r="BC147">
        <v>0.18</v>
      </c>
      <c r="BD147">
        <v>0.05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0.84</v>
      </c>
    </row>
    <row r="148" spans="1:63" x14ac:dyDescent="0.25">
      <c r="A148">
        <v>135</v>
      </c>
      <c r="B148" t="s">
        <v>222</v>
      </c>
      <c r="C148">
        <v>47.8</v>
      </c>
      <c r="D148">
        <v>43.14</v>
      </c>
      <c r="E148">
        <v>9.06</v>
      </c>
      <c r="F148" s="125">
        <v>45153.66034722222</v>
      </c>
      <c r="G148">
        <v>14.09</v>
      </c>
      <c r="H148">
        <v>1.36</v>
      </c>
      <c r="I148">
        <v>4.17</v>
      </c>
      <c r="J148">
        <v>56.6</v>
      </c>
      <c r="K148">
        <v>0</v>
      </c>
      <c r="L148">
        <v>0</v>
      </c>
      <c r="M148">
        <v>0.63</v>
      </c>
      <c r="N148">
        <v>0.68</v>
      </c>
      <c r="O148">
        <v>0.9</v>
      </c>
      <c r="P148">
        <v>1.1100000000000001</v>
      </c>
      <c r="Q148">
        <v>1.5</v>
      </c>
      <c r="R148">
        <v>2.1800000000000002</v>
      </c>
      <c r="S148">
        <v>3.31</v>
      </c>
      <c r="T148">
        <v>4.45</v>
      </c>
      <c r="U148">
        <v>5.77</v>
      </c>
      <c r="V148">
        <v>6.35</v>
      </c>
      <c r="W148">
        <v>8.14</v>
      </c>
      <c r="X148">
        <v>6.64</v>
      </c>
      <c r="Y148">
        <v>6.15</v>
      </c>
      <c r="Z148">
        <v>5.28</v>
      </c>
      <c r="AA148">
        <v>4.6500000000000004</v>
      </c>
      <c r="AB148">
        <v>3.91</v>
      </c>
      <c r="AC148">
        <v>2.98</v>
      </c>
      <c r="AD148">
        <v>2.76</v>
      </c>
      <c r="AE148">
        <v>2.48</v>
      </c>
      <c r="AF148">
        <v>2.52</v>
      </c>
      <c r="AG148">
        <v>2.52</v>
      </c>
      <c r="AH148">
        <v>2.5099999999999998</v>
      </c>
      <c r="AI148">
        <v>2.38</v>
      </c>
      <c r="AJ148">
        <v>2.2599999999999998</v>
      </c>
      <c r="AK148">
        <v>2.04</v>
      </c>
      <c r="AL148">
        <v>1.84</v>
      </c>
      <c r="AM148">
        <v>1.73</v>
      </c>
      <c r="AN148">
        <v>1.74</v>
      </c>
      <c r="AO148">
        <v>1.55</v>
      </c>
      <c r="AP148">
        <v>1.38</v>
      </c>
      <c r="AQ148">
        <v>1.39</v>
      </c>
      <c r="AR148">
        <v>1.25</v>
      </c>
      <c r="AS148">
        <v>1.04</v>
      </c>
      <c r="AT148">
        <v>0.79</v>
      </c>
      <c r="AU148">
        <v>0.55000000000000004</v>
      </c>
      <c r="AV148">
        <v>0.38</v>
      </c>
      <c r="AW148">
        <v>0.25</v>
      </c>
      <c r="AX148">
        <v>0.21</v>
      </c>
      <c r="AY148">
        <v>0.23</v>
      </c>
      <c r="AZ148">
        <v>0.28999999999999998</v>
      </c>
      <c r="BA148">
        <v>0.34</v>
      </c>
      <c r="BB148">
        <v>0.34</v>
      </c>
      <c r="BC148">
        <v>0.28999999999999998</v>
      </c>
      <c r="BD148">
        <v>0.21</v>
      </c>
      <c r="BE148">
        <v>0.11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0.84</v>
      </c>
    </row>
    <row r="149" spans="1:63" x14ac:dyDescent="0.25">
      <c r="A149">
        <v>136</v>
      </c>
      <c r="B149" t="s">
        <v>222</v>
      </c>
      <c r="C149">
        <v>47.95</v>
      </c>
      <c r="D149">
        <v>43.63</v>
      </c>
      <c r="E149">
        <v>8.42</v>
      </c>
      <c r="F149" s="125">
        <v>45153.660740740743</v>
      </c>
      <c r="G149">
        <v>13.91</v>
      </c>
      <c r="H149">
        <v>1.36</v>
      </c>
      <c r="I149">
        <v>4.1399999999999997</v>
      </c>
      <c r="J149">
        <v>53</v>
      </c>
      <c r="K149">
        <v>0</v>
      </c>
      <c r="L149">
        <v>0</v>
      </c>
      <c r="M149">
        <v>0.63</v>
      </c>
      <c r="N149">
        <v>0.68</v>
      </c>
      <c r="O149">
        <v>0.91</v>
      </c>
      <c r="P149">
        <v>1.1100000000000001</v>
      </c>
      <c r="Q149">
        <v>1.5</v>
      </c>
      <c r="R149">
        <v>2.1800000000000002</v>
      </c>
      <c r="S149">
        <v>3.31</v>
      </c>
      <c r="T149">
        <v>4.46</v>
      </c>
      <c r="U149">
        <v>5.78</v>
      </c>
      <c r="V149">
        <v>6.37</v>
      </c>
      <c r="W149">
        <v>8.17</v>
      </c>
      <c r="X149">
        <v>6.67</v>
      </c>
      <c r="Y149">
        <v>6.18</v>
      </c>
      <c r="Z149">
        <v>5.31</v>
      </c>
      <c r="AA149">
        <v>4.67</v>
      </c>
      <c r="AB149">
        <v>3.94</v>
      </c>
      <c r="AC149">
        <v>3.01</v>
      </c>
      <c r="AD149">
        <v>2.8</v>
      </c>
      <c r="AE149">
        <v>2.52</v>
      </c>
      <c r="AF149">
        <v>2.56</v>
      </c>
      <c r="AG149">
        <v>2.56</v>
      </c>
      <c r="AH149">
        <v>2.5499999999999998</v>
      </c>
      <c r="AI149">
        <v>2.41</v>
      </c>
      <c r="AJ149">
        <v>2.2799999999999998</v>
      </c>
      <c r="AK149">
        <v>2.06</v>
      </c>
      <c r="AL149">
        <v>1.86</v>
      </c>
      <c r="AM149">
        <v>1.75</v>
      </c>
      <c r="AN149">
        <v>1.77</v>
      </c>
      <c r="AO149">
        <v>1.57</v>
      </c>
      <c r="AP149">
        <v>1.4</v>
      </c>
      <c r="AQ149">
        <v>1.39</v>
      </c>
      <c r="AR149">
        <v>1.24</v>
      </c>
      <c r="AS149">
        <v>1.02</v>
      </c>
      <c r="AT149">
        <v>0.77</v>
      </c>
      <c r="AU149">
        <v>0.55000000000000004</v>
      </c>
      <c r="AV149">
        <v>0.4</v>
      </c>
      <c r="AW149">
        <v>0.3</v>
      </c>
      <c r="AX149">
        <v>0.25</v>
      </c>
      <c r="AY149">
        <v>0.25</v>
      </c>
      <c r="AZ149">
        <v>0.25</v>
      </c>
      <c r="BA149">
        <v>0.25</v>
      </c>
      <c r="BB149">
        <v>0.2</v>
      </c>
      <c r="BC149">
        <v>0.12</v>
      </c>
      <c r="BD149">
        <v>0.03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0.84</v>
      </c>
    </row>
    <row r="150" spans="1:63" x14ac:dyDescent="0.25">
      <c r="A150">
        <v>137</v>
      </c>
      <c r="B150" t="s">
        <v>222</v>
      </c>
      <c r="C150">
        <v>47.82</v>
      </c>
      <c r="D150">
        <v>43.4</v>
      </c>
      <c r="E150">
        <v>8.7799999999999994</v>
      </c>
      <c r="F150" s="125">
        <v>45153.661134259259</v>
      </c>
      <c r="G150">
        <v>13.75</v>
      </c>
      <c r="H150">
        <v>1.36</v>
      </c>
      <c r="I150">
        <v>4.16</v>
      </c>
      <c r="J150">
        <v>54.8</v>
      </c>
      <c r="K150">
        <v>0</v>
      </c>
      <c r="L150">
        <v>0</v>
      </c>
      <c r="M150">
        <v>0.64</v>
      </c>
      <c r="N150">
        <v>0.68</v>
      </c>
      <c r="O150">
        <v>0.91</v>
      </c>
      <c r="P150">
        <v>1.1100000000000001</v>
      </c>
      <c r="Q150">
        <v>1.49</v>
      </c>
      <c r="R150">
        <v>2.16</v>
      </c>
      <c r="S150">
        <v>3.3</v>
      </c>
      <c r="T150">
        <v>4.4400000000000004</v>
      </c>
      <c r="U150">
        <v>5.76</v>
      </c>
      <c r="V150">
        <v>6.36</v>
      </c>
      <c r="W150">
        <v>8.15</v>
      </c>
      <c r="X150">
        <v>6.65</v>
      </c>
      <c r="Y150">
        <v>6.17</v>
      </c>
      <c r="Z150">
        <v>5.3</v>
      </c>
      <c r="AA150">
        <v>4.67</v>
      </c>
      <c r="AB150">
        <v>3.94</v>
      </c>
      <c r="AC150">
        <v>3.01</v>
      </c>
      <c r="AD150">
        <v>2.81</v>
      </c>
      <c r="AE150">
        <v>2.5299999999999998</v>
      </c>
      <c r="AF150">
        <v>2.58</v>
      </c>
      <c r="AG150">
        <v>2.58</v>
      </c>
      <c r="AH150">
        <v>2.57</v>
      </c>
      <c r="AI150">
        <v>2.41</v>
      </c>
      <c r="AJ150">
        <v>2.27</v>
      </c>
      <c r="AK150">
        <v>2.04</v>
      </c>
      <c r="AL150">
        <v>1.81</v>
      </c>
      <c r="AM150">
        <v>1.69</v>
      </c>
      <c r="AN150">
        <v>1.7</v>
      </c>
      <c r="AO150">
        <v>1.5</v>
      </c>
      <c r="AP150">
        <v>1.34</v>
      </c>
      <c r="AQ150">
        <v>1.34</v>
      </c>
      <c r="AR150">
        <v>1.19</v>
      </c>
      <c r="AS150">
        <v>0.97</v>
      </c>
      <c r="AT150">
        <v>0.72</v>
      </c>
      <c r="AU150">
        <v>0.49</v>
      </c>
      <c r="AV150">
        <v>0.34</v>
      </c>
      <c r="AW150">
        <v>0.25</v>
      </c>
      <c r="AX150">
        <v>0.24</v>
      </c>
      <c r="AY150">
        <v>0.28999999999999998</v>
      </c>
      <c r="AZ150">
        <v>0.35</v>
      </c>
      <c r="BA150">
        <v>0.38</v>
      </c>
      <c r="BB150">
        <v>0.35</v>
      </c>
      <c r="BC150">
        <v>0.27</v>
      </c>
      <c r="BD150">
        <v>0.18</v>
      </c>
      <c r="BE150">
        <v>0.1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0.87</v>
      </c>
    </row>
    <row r="151" spans="1:63" x14ac:dyDescent="0.25">
      <c r="A151">
        <v>138</v>
      </c>
      <c r="B151" t="s">
        <v>236</v>
      </c>
      <c r="C151">
        <v>47.9</v>
      </c>
      <c r="D151">
        <v>43.18</v>
      </c>
      <c r="E151">
        <v>8.92</v>
      </c>
      <c r="F151" s="125">
        <v>45153.659571759257</v>
      </c>
      <c r="G151">
        <v>14.11</v>
      </c>
      <c r="H151">
        <v>1.36</v>
      </c>
      <c r="I151">
        <v>4.1500000000000004</v>
      </c>
      <c r="J151">
        <v>55.8</v>
      </c>
      <c r="K151">
        <v>0</v>
      </c>
      <c r="L151">
        <v>0</v>
      </c>
      <c r="M151">
        <v>0.63</v>
      </c>
      <c r="N151">
        <v>0.68</v>
      </c>
      <c r="O151">
        <v>0.91</v>
      </c>
      <c r="P151">
        <v>1.1100000000000001</v>
      </c>
      <c r="Q151">
        <v>1.5</v>
      </c>
      <c r="R151">
        <v>2.1800000000000002</v>
      </c>
      <c r="S151">
        <v>3.32</v>
      </c>
      <c r="T151">
        <v>4.46</v>
      </c>
      <c r="U151">
        <v>5.78</v>
      </c>
      <c r="V151">
        <v>6.37</v>
      </c>
      <c r="W151">
        <v>8.15</v>
      </c>
      <c r="X151">
        <v>6.65</v>
      </c>
      <c r="Y151">
        <v>6.16</v>
      </c>
      <c r="Z151">
        <v>5.29</v>
      </c>
      <c r="AA151">
        <v>4.6500000000000004</v>
      </c>
      <c r="AB151">
        <v>3.92</v>
      </c>
      <c r="AC151">
        <v>2.98</v>
      </c>
      <c r="AD151">
        <v>2.77</v>
      </c>
      <c r="AE151">
        <v>2.4900000000000002</v>
      </c>
      <c r="AF151">
        <v>2.5299999999999998</v>
      </c>
      <c r="AG151">
        <v>2.5299999999999998</v>
      </c>
      <c r="AH151">
        <v>2.52</v>
      </c>
      <c r="AI151">
        <v>2.38</v>
      </c>
      <c r="AJ151">
        <v>2.2599999999999998</v>
      </c>
      <c r="AK151">
        <v>2.04</v>
      </c>
      <c r="AL151">
        <v>1.83</v>
      </c>
      <c r="AM151">
        <v>1.72</v>
      </c>
      <c r="AN151">
        <v>1.74</v>
      </c>
      <c r="AO151">
        <v>1.54</v>
      </c>
      <c r="AP151">
        <v>1.37</v>
      </c>
      <c r="AQ151">
        <v>1.37</v>
      </c>
      <c r="AR151">
        <v>1.22</v>
      </c>
      <c r="AS151">
        <v>1</v>
      </c>
      <c r="AT151">
        <v>0.76</v>
      </c>
      <c r="AU151">
        <v>0.54</v>
      </c>
      <c r="AV151">
        <v>0.38</v>
      </c>
      <c r="AW151">
        <v>0.28000000000000003</v>
      </c>
      <c r="AX151">
        <v>0.25</v>
      </c>
      <c r="AY151">
        <v>0.28000000000000003</v>
      </c>
      <c r="AZ151">
        <v>0.31</v>
      </c>
      <c r="BA151">
        <v>0.34</v>
      </c>
      <c r="BB151">
        <v>0.32</v>
      </c>
      <c r="BC151">
        <v>0.24</v>
      </c>
      <c r="BD151">
        <v>0.15</v>
      </c>
      <c r="BE151">
        <v>0.08</v>
      </c>
      <c r="BF151">
        <v>0.01</v>
      </c>
      <c r="BG151">
        <v>0</v>
      </c>
      <c r="BH151">
        <v>0</v>
      </c>
      <c r="BI151">
        <v>0</v>
      </c>
      <c r="BJ151">
        <v>0</v>
      </c>
      <c r="BK151">
        <v>0.85</v>
      </c>
    </row>
    <row r="152" spans="1:63" x14ac:dyDescent="0.25">
      <c r="A152">
        <v>139</v>
      </c>
      <c r="B152" t="s">
        <v>223</v>
      </c>
      <c r="C152">
        <v>22.13</v>
      </c>
      <c r="D152">
        <v>36.89</v>
      </c>
      <c r="E152">
        <v>40.98</v>
      </c>
      <c r="F152" s="125">
        <v>45153.667812500003</v>
      </c>
      <c r="G152">
        <v>14.05</v>
      </c>
      <c r="H152">
        <v>2.12</v>
      </c>
      <c r="I152">
        <v>29.4</v>
      </c>
      <c r="J152">
        <v>408</v>
      </c>
      <c r="K152">
        <v>0</v>
      </c>
      <c r="L152">
        <v>0</v>
      </c>
      <c r="M152">
        <v>0.18</v>
      </c>
      <c r="N152">
        <v>0.31</v>
      </c>
      <c r="O152">
        <v>0.48</v>
      </c>
      <c r="P152">
        <v>0.61</v>
      </c>
      <c r="Q152">
        <v>0.77</v>
      </c>
      <c r="R152">
        <v>0.98</v>
      </c>
      <c r="S152">
        <v>1.37</v>
      </c>
      <c r="T152">
        <v>1.77</v>
      </c>
      <c r="U152">
        <v>2.31</v>
      </c>
      <c r="V152">
        <v>2.67</v>
      </c>
      <c r="W152">
        <v>3.7</v>
      </c>
      <c r="X152">
        <v>3.41</v>
      </c>
      <c r="Y152">
        <v>3.57</v>
      </c>
      <c r="Z152">
        <v>3.54</v>
      </c>
      <c r="AA152">
        <v>3.69</v>
      </c>
      <c r="AB152">
        <v>3.55</v>
      </c>
      <c r="AC152">
        <v>2.96</v>
      </c>
      <c r="AD152">
        <v>2.76</v>
      </c>
      <c r="AE152">
        <v>2.31</v>
      </c>
      <c r="AF152">
        <v>2.04</v>
      </c>
      <c r="AG152">
        <v>1.75</v>
      </c>
      <c r="AH152">
        <v>1.56</v>
      </c>
      <c r="AI152">
        <v>1.4</v>
      </c>
      <c r="AJ152">
        <v>1.39</v>
      </c>
      <c r="AK152">
        <v>1.43</v>
      </c>
      <c r="AL152">
        <v>1.61</v>
      </c>
      <c r="AM152">
        <v>1.88</v>
      </c>
      <c r="AN152">
        <v>2.4</v>
      </c>
      <c r="AO152">
        <v>2.63</v>
      </c>
      <c r="AP152">
        <v>2.74</v>
      </c>
      <c r="AQ152">
        <v>3.19</v>
      </c>
      <c r="AR152">
        <v>3.35</v>
      </c>
      <c r="AS152">
        <v>3.25</v>
      </c>
      <c r="AT152">
        <v>3.06</v>
      </c>
      <c r="AU152">
        <v>2.75</v>
      </c>
      <c r="AV152">
        <v>2.5299999999999998</v>
      </c>
      <c r="AW152">
        <v>2.48</v>
      </c>
      <c r="AX152">
        <v>2.5099999999999998</v>
      </c>
      <c r="AY152">
        <v>2.74</v>
      </c>
      <c r="AZ152">
        <v>2.88</v>
      </c>
      <c r="BA152">
        <v>2.96</v>
      </c>
      <c r="BB152">
        <v>2.7</v>
      </c>
      <c r="BC152">
        <v>2.0499999999999998</v>
      </c>
      <c r="BD152">
        <v>1.32</v>
      </c>
      <c r="BE152">
        <v>0.47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0.68</v>
      </c>
    </row>
    <row r="153" spans="1:63" x14ac:dyDescent="0.25">
      <c r="A153">
        <v>140</v>
      </c>
      <c r="B153" t="s">
        <v>223</v>
      </c>
      <c r="C153">
        <v>20.69</v>
      </c>
      <c r="D153">
        <v>34.51</v>
      </c>
      <c r="E153">
        <v>44.79</v>
      </c>
      <c r="F153" s="125">
        <v>45153.668206018519</v>
      </c>
      <c r="G153">
        <v>13.91</v>
      </c>
      <c r="H153">
        <v>2.21</v>
      </c>
      <c r="I153">
        <v>42</v>
      </c>
      <c r="J153">
        <v>606</v>
      </c>
      <c r="K153">
        <v>0</v>
      </c>
      <c r="L153">
        <v>0</v>
      </c>
      <c r="M153">
        <v>0.17</v>
      </c>
      <c r="N153">
        <v>0.28999999999999998</v>
      </c>
      <c r="O153">
        <v>0.45</v>
      </c>
      <c r="P153">
        <v>0.56999999999999995</v>
      </c>
      <c r="Q153">
        <v>0.72</v>
      </c>
      <c r="R153">
        <v>0.92</v>
      </c>
      <c r="S153">
        <v>1.27</v>
      </c>
      <c r="T153">
        <v>1.65</v>
      </c>
      <c r="U153">
        <v>2.16</v>
      </c>
      <c r="V153">
        <v>2.5</v>
      </c>
      <c r="W153">
        <v>3.47</v>
      </c>
      <c r="X153">
        <v>3.19</v>
      </c>
      <c r="Y153">
        <v>3.35</v>
      </c>
      <c r="Z153">
        <v>3.32</v>
      </c>
      <c r="AA153">
        <v>3.47</v>
      </c>
      <c r="AB153">
        <v>3.34</v>
      </c>
      <c r="AC153">
        <v>2.78</v>
      </c>
      <c r="AD153">
        <v>2.59</v>
      </c>
      <c r="AE153">
        <v>2.16</v>
      </c>
      <c r="AF153">
        <v>1.91</v>
      </c>
      <c r="AG153">
        <v>1.63</v>
      </c>
      <c r="AH153">
        <v>1.45</v>
      </c>
      <c r="AI153">
        <v>1.3</v>
      </c>
      <c r="AJ153">
        <v>1.29</v>
      </c>
      <c r="AK153">
        <v>1.33</v>
      </c>
      <c r="AL153">
        <v>1.5</v>
      </c>
      <c r="AM153">
        <v>1.76</v>
      </c>
      <c r="AN153">
        <v>2.2400000000000002</v>
      </c>
      <c r="AO153">
        <v>2.4700000000000002</v>
      </c>
      <c r="AP153">
        <v>2.58</v>
      </c>
      <c r="AQ153">
        <v>3.03</v>
      </c>
      <c r="AR153">
        <v>3.22</v>
      </c>
      <c r="AS153">
        <v>3.15</v>
      </c>
      <c r="AT153">
        <v>2.98</v>
      </c>
      <c r="AU153">
        <v>2.66</v>
      </c>
      <c r="AV153">
        <v>2.37</v>
      </c>
      <c r="AW153">
        <v>2.17</v>
      </c>
      <c r="AX153">
        <v>2.06</v>
      </c>
      <c r="AY153">
        <v>2.1800000000000002</v>
      </c>
      <c r="AZ153">
        <v>2.38</v>
      </c>
      <c r="BA153">
        <v>2.72</v>
      </c>
      <c r="BB153">
        <v>2.98</v>
      </c>
      <c r="BC153">
        <v>3.03</v>
      </c>
      <c r="BD153">
        <v>2.83</v>
      </c>
      <c r="BE153">
        <v>2.2599999999999998</v>
      </c>
      <c r="BF153">
        <v>1.46</v>
      </c>
      <c r="BG153">
        <v>0.69</v>
      </c>
      <c r="BH153">
        <v>0.04</v>
      </c>
      <c r="BI153">
        <v>0</v>
      </c>
      <c r="BJ153">
        <v>0</v>
      </c>
      <c r="BK153">
        <v>0.61</v>
      </c>
    </row>
    <row r="154" spans="1:63" x14ac:dyDescent="0.25">
      <c r="A154">
        <v>141</v>
      </c>
      <c r="B154" t="s">
        <v>223</v>
      </c>
      <c r="C154">
        <v>21.43</v>
      </c>
      <c r="D154">
        <v>35.619999999999997</v>
      </c>
      <c r="E154">
        <v>42.95</v>
      </c>
      <c r="F154" s="125">
        <v>45153.668599537035</v>
      </c>
      <c r="G154">
        <v>13.77</v>
      </c>
      <c r="H154">
        <v>2.16</v>
      </c>
      <c r="I154">
        <v>35.299999999999997</v>
      </c>
      <c r="J154">
        <v>515</v>
      </c>
      <c r="K154">
        <v>0</v>
      </c>
      <c r="L154">
        <v>0</v>
      </c>
      <c r="M154">
        <v>0.17</v>
      </c>
      <c r="N154">
        <v>0.3</v>
      </c>
      <c r="O154">
        <v>0.46</v>
      </c>
      <c r="P154">
        <v>0.59</v>
      </c>
      <c r="Q154">
        <v>0.74</v>
      </c>
      <c r="R154">
        <v>0.94</v>
      </c>
      <c r="S154">
        <v>1.31</v>
      </c>
      <c r="T154">
        <v>1.7</v>
      </c>
      <c r="U154">
        <v>2.23</v>
      </c>
      <c r="V154">
        <v>2.58</v>
      </c>
      <c r="W154">
        <v>3.59</v>
      </c>
      <c r="X154">
        <v>3.31</v>
      </c>
      <c r="Y154">
        <v>3.48</v>
      </c>
      <c r="Z154">
        <v>3.45</v>
      </c>
      <c r="AA154">
        <v>3.61</v>
      </c>
      <c r="AB154">
        <v>3.46</v>
      </c>
      <c r="AC154">
        <v>2.88</v>
      </c>
      <c r="AD154">
        <v>2.68</v>
      </c>
      <c r="AE154">
        <v>2.2400000000000002</v>
      </c>
      <c r="AF154">
        <v>1.97</v>
      </c>
      <c r="AG154">
        <v>1.68</v>
      </c>
      <c r="AH154">
        <v>1.5</v>
      </c>
      <c r="AI154">
        <v>1.34</v>
      </c>
      <c r="AJ154">
        <v>1.33</v>
      </c>
      <c r="AK154">
        <v>1.36</v>
      </c>
      <c r="AL154">
        <v>1.52</v>
      </c>
      <c r="AM154">
        <v>1.78</v>
      </c>
      <c r="AN154">
        <v>2.2799999999999998</v>
      </c>
      <c r="AO154">
        <v>2.52</v>
      </c>
      <c r="AP154">
        <v>2.67</v>
      </c>
      <c r="AQ154">
        <v>3.16</v>
      </c>
      <c r="AR154">
        <v>3.4</v>
      </c>
      <c r="AS154">
        <v>3.34</v>
      </c>
      <c r="AT154">
        <v>3.16</v>
      </c>
      <c r="AU154">
        <v>2.8</v>
      </c>
      <c r="AV154">
        <v>2.4700000000000002</v>
      </c>
      <c r="AW154">
        <v>2.23</v>
      </c>
      <c r="AX154">
        <v>2.09</v>
      </c>
      <c r="AY154">
        <v>2.19</v>
      </c>
      <c r="AZ154">
        <v>2.35</v>
      </c>
      <c r="BA154">
        <v>2.64</v>
      </c>
      <c r="BB154">
        <v>2.79</v>
      </c>
      <c r="BC154">
        <v>2.68</v>
      </c>
      <c r="BD154">
        <v>2.33</v>
      </c>
      <c r="BE154">
        <v>1.64</v>
      </c>
      <c r="BF154">
        <v>0.84</v>
      </c>
      <c r="BG154">
        <v>0.17</v>
      </c>
      <c r="BH154">
        <v>0</v>
      </c>
      <c r="BI154">
        <v>0</v>
      </c>
      <c r="BJ154">
        <v>0</v>
      </c>
      <c r="BK154">
        <v>0.63</v>
      </c>
    </row>
    <row r="155" spans="1:63" x14ac:dyDescent="0.25">
      <c r="A155">
        <v>142</v>
      </c>
      <c r="B155" t="s">
        <v>223</v>
      </c>
      <c r="C155">
        <v>20.100000000000001</v>
      </c>
      <c r="D155">
        <v>33.590000000000003</v>
      </c>
      <c r="E155">
        <v>46.31</v>
      </c>
      <c r="F155" s="125">
        <v>45153.668993055559</v>
      </c>
      <c r="G155">
        <v>13.66</v>
      </c>
      <c r="H155">
        <v>2.25</v>
      </c>
      <c r="I155">
        <v>47.7</v>
      </c>
      <c r="J155">
        <v>576</v>
      </c>
      <c r="K155">
        <v>0</v>
      </c>
      <c r="L155">
        <v>0</v>
      </c>
      <c r="M155">
        <v>0.16</v>
      </c>
      <c r="N155">
        <v>0.28000000000000003</v>
      </c>
      <c r="O155">
        <v>0.44</v>
      </c>
      <c r="P155">
        <v>0.55000000000000004</v>
      </c>
      <c r="Q155">
        <v>0.7</v>
      </c>
      <c r="R155">
        <v>0.88</v>
      </c>
      <c r="S155">
        <v>1.23</v>
      </c>
      <c r="T155">
        <v>1.59</v>
      </c>
      <c r="U155">
        <v>2.09</v>
      </c>
      <c r="V155">
        <v>2.42</v>
      </c>
      <c r="W155">
        <v>3.37</v>
      </c>
      <c r="X155">
        <v>3.11</v>
      </c>
      <c r="Y155">
        <v>3.27</v>
      </c>
      <c r="Z155">
        <v>3.24</v>
      </c>
      <c r="AA155">
        <v>3.39</v>
      </c>
      <c r="AB155">
        <v>3.26</v>
      </c>
      <c r="AC155">
        <v>2.72</v>
      </c>
      <c r="AD155">
        <v>2.5299999999999998</v>
      </c>
      <c r="AE155">
        <v>2.11</v>
      </c>
      <c r="AF155">
        <v>1.86</v>
      </c>
      <c r="AG155">
        <v>1.58</v>
      </c>
      <c r="AH155">
        <v>1.4</v>
      </c>
      <c r="AI155">
        <v>1.25</v>
      </c>
      <c r="AJ155">
        <v>1.24</v>
      </c>
      <c r="AK155">
        <v>1.28</v>
      </c>
      <c r="AL155">
        <v>1.45</v>
      </c>
      <c r="AM155">
        <v>1.71</v>
      </c>
      <c r="AN155">
        <v>2.19</v>
      </c>
      <c r="AO155">
        <v>2.41</v>
      </c>
      <c r="AP155">
        <v>2.5099999999999998</v>
      </c>
      <c r="AQ155">
        <v>2.91</v>
      </c>
      <c r="AR155">
        <v>3.05</v>
      </c>
      <c r="AS155">
        <v>2.93</v>
      </c>
      <c r="AT155">
        <v>2.74</v>
      </c>
      <c r="AU155">
        <v>2.46</v>
      </c>
      <c r="AV155">
        <v>2.2799999999999998</v>
      </c>
      <c r="AW155">
        <v>2.2999999999999998</v>
      </c>
      <c r="AX155">
        <v>2.44</v>
      </c>
      <c r="AY155">
        <v>2.82</v>
      </c>
      <c r="AZ155">
        <v>3.21</v>
      </c>
      <c r="BA155">
        <v>3.61</v>
      </c>
      <c r="BB155">
        <v>3.73</v>
      </c>
      <c r="BC155">
        <v>3.44</v>
      </c>
      <c r="BD155">
        <v>2.86</v>
      </c>
      <c r="BE155">
        <v>1.92</v>
      </c>
      <c r="BF155">
        <v>0.93</v>
      </c>
      <c r="BG155">
        <v>0.17</v>
      </c>
      <c r="BH155">
        <v>0</v>
      </c>
      <c r="BI155">
        <v>0</v>
      </c>
      <c r="BJ155">
        <v>0</v>
      </c>
      <c r="BK155">
        <v>0.53</v>
      </c>
    </row>
    <row r="156" spans="1:63" x14ac:dyDescent="0.25">
      <c r="A156">
        <v>143</v>
      </c>
      <c r="B156" t="s">
        <v>223</v>
      </c>
      <c r="C156">
        <v>21.05</v>
      </c>
      <c r="D156">
        <v>35.1</v>
      </c>
      <c r="E156">
        <v>43.85</v>
      </c>
      <c r="F156" s="125">
        <v>45153.669386574074</v>
      </c>
      <c r="G156">
        <v>13.56</v>
      </c>
      <c r="H156">
        <v>2.19</v>
      </c>
      <c r="I156">
        <v>38.6</v>
      </c>
      <c r="J156">
        <v>455</v>
      </c>
      <c r="K156">
        <v>0</v>
      </c>
      <c r="L156">
        <v>0</v>
      </c>
      <c r="M156">
        <v>0.17</v>
      </c>
      <c r="N156">
        <v>0.3</v>
      </c>
      <c r="O156">
        <v>0.46</v>
      </c>
      <c r="P156">
        <v>0.57999999999999996</v>
      </c>
      <c r="Q156">
        <v>0.73</v>
      </c>
      <c r="R156">
        <v>0.92</v>
      </c>
      <c r="S156">
        <v>1.28</v>
      </c>
      <c r="T156">
        <v>1.66</v>
      </c>
      <c r="U156">
        <v>2.19</v>
      </c>
      <c r="V156">
        <v>2.54</v>
      </c>
      <c r="W156">
        <v>3.53</v>
      </c>
      <c r="X156">
        <v>3.26</v>
      </c>
      <c r="Y156">
        <v>3.43</v>
      </c>
      <c r="Z156">
        <v>3.4</v>
      </c>
      <c r="AA156">
        <v>3.56</v>
      </c>
      <c r="AB156">
        <v>3.42</v>
      </c>
      <c r="AC156">
        <v>2.85</v>
      </c>
      <c r="AD156">
        <v>2.65</v>
      </c>
      <c r="AE156">
        <v>2.21</v>
      </c>
      <c r="AF156">
        <v>1.94</v>
      </c>
      <c r="AG156">
        <v>1.65</v>
      </c>
      <c r="AH156">
        <v>1.46</v>
      </c>
      <c r="AI156">
        <v>1.3</v>
      </c>
      <c r="AJ156">
        <v>1.29</v>
      </c>
      <c r="AK156">
        <v>1.33</v>
      </c>
      <c r="AL156">
        <v>1.51</v>
      </c>
      <c r="AM156">
        <v>1.77</v>
      </c>
      <c r="AN156">
        <v>2.27</v>
      </c>
      <c r="AO156">
        <v>2.5</v>
      </c>
      <c r="AP156">
        <v>2.61</v>
      </c>
      <c r="AQ156">
        <v>3.06</v>
      </c>
      <c r="AR156">
        <v>3.24</v>
      </c>
      <c r="AS156">
        <v>3.17</v>
      </c>
      <c r="AT156">
        <v>3.05</v>
      </c>
      <c r="AU156">
        <v>2.82</v>
      </c>
      <c r="AV156">
        <v>2.68</v>
      </c>
      <c r="AW156">
        <v>2.71</v>
      </c>
      <c r="AX156">
        <v>2.78</v>
      </c>
      <c r="AY156">
        <v>3.03</v>
      </c>
      <c r="AZ156">
        <v>3.18</v>
      </c>
      <c r="BA156">
        <v>3.3</v>
      </c>
      <c r="BB156">
        <v>3.1</v>
      </c>
      <c r="BC156">
        <v>2.4900000000000002</v>
      </c>
      <c r="BD156">
        <v>1.74</v>
      </c>
      <c r="BE156">
        <v>0.81</v>
      </c>
      <c r="BF156">
        <v>0.09</v>
      </c>
      <c r="BG156">
        <v>0</v>
      </c>
      <c r="BH156">
        <v>0</v>
      </c>
      <c r="BI156">
        <v>0</v>
      </c>
      <c r="BJ156">
        <v>0</v>
      </c>
      <c r="BK156">
        <v>0.65</v>
      </c>
    </row>
    <row r="157" spans="1:63" x14ac:dyDescent="0.25">
      <c r="A157">
        <v>144</v>
      </c>
      <c r="B157" t="s">
        <v>237</v>
      </c>
      <c r="C157">
        <v>21.08</v>
      </c>
      <c r="D157">
        <v>35.14</v>
      </c>
      <c r="E157">
        <v>43.78</v>
      </c>
      <c r="F157" s="125">
        <v>45153.667812500003</v>
      </c>
      <c r="G157">
        <v>13.79</v>
      </c>
      <c r="H157">
        <v>2.1800000000000002</v>
      </c>
      <c r="I157">
        <v>38.299999999999997</v>
      </c>
      <c r="J157">
        <v>509</v>
      </c>
      <c r="K157">
        <v>0</v>
      </c>
      <c r="L157">
        <v>0</v>
      </c>
      <c r="M157">
        <v>0.17</v>
      </c>
      <c r="N157">
        <v>0.3</v>
      </c>
      <c r="O157">
        <v>0.46</v>
      </c>
      <c r="P157">
        <v>0.57999999999999996</v>
      </c>
      <c r="Q157">
        <v>0.73</v>
      </c>
      <c r="R157">
        <v>0.93</v>
      </c>
      <c r="S157">
        <v>1.29</v>
      </c>
      <c r="T157">
        <v>1.67</v>
      </c>
      <c r="U157">
        <v>2.2000000000000002</v>
      </c>
      <c r="V157">
        <v>2.54</v>
      </c>
      <c r="W157">
        <v>3.53</v>
      </c>
      <c r="X157">
        <v>3.26</v>
      </c>
      <c r="Y157">
        <v>3.42</v>
      </c>
      <c r="Z157">
        <v>3.39</v>
      </c>
      <c r="AA157">
        <v>3.55</v>
      </c>
      <c r="AB157">
        <v>3.41</v>
      </c>
      <c r="AC157">
        <v>2.84</v>
      </c>
      <c r="AD157">
        <v>2.64</v>
      </c>
      <c r="AE157">
        <v>2.2000000000000002</v>
      </c>
      <c r="AF157">
        <v>1.94</v>
      </c>
      <c r="AG157">
        <v>1.66</v>
      </c>
      <c r="AH157">
        <v>1.47</v>
      </c>
      <c r="AI157">
        <v>1.32</v>
      </c>
      <c r="AJ157">
        <v>1.31</v>
      </c>
      <c r="AK157">
        <v>1.35</v>
      </c>
      <c r="AL157">
        <v>1.52</v>
      </c>
      <c r="AM157">
        <v>1.78</v>
      </c>
      <c r="AN157">
        <v>2.2799999999999998</v>
      </c>
      <c r="AO157">
        <v>2.5099999999999998</v>
      </c>
      <c r="AP157">
        <v>2.62</v>
      </c>
      <c r="AQ157">
        <v>3.07</v>
      </c>
      <c r="AR157">
        <v>3.25</v>
      </c>
      <c r="AS157">
        <v>3.17</v>
      </c>
      <c r="AT157">
        <v>3</v>
      </c>
      <c r="AU157">
        <v>2.7</v>
      </c>
      <c r="AV157">
        <v>2.4700000000000002</v>
      </c>
      <c r="AW157">
        <v>2.38</v>
      </c>
      <c r="AX157">
        <v>2.38</v>
      </c>
      <c r="AY157">
        <v>2.59</v>
      </c>
      <c r="AZ157">
        <v>2.8</v>
      </c>
      <c r="BA157">
        <v>3.05</v>
      </c>
      <c r="BB157">
        <v>3.06</v>
      </c>
      <c r="BC157">
        <v>2.74</v>
      </c>
      <c r="BD157">
        <v>2.2200000000000002</v>
      </c>
      <c r="BE157">
        <v>1.42</v>
      </c>
      <c r="BF157">
        <v>0.67</v>
      </c>
      <c r="BG157">
        <v>0.2</v>
      </c>
      <c r="BH157">
        <v>0.01</v>
      </c>
      <c r="BI157">
        <v>0</v>
      </c>
      <c r="BJ157">
        <v>0</v>
      </c>
      <c r="BK157">
        <v>0.62</v>
      </c>
    </row>
    <row r="158" spans="1:63" x14ac:dyDescent="0.25">
      <c r="A158">
        <v>145</v>
      </c>
      <c r="B158" t="s">
        <v>225</v>
      </c>
      <c r="C158">
        <v>45.69</v>
      </c>
      <c r="D158">
        <v>43.06</v>
      </c>
      <c r="E158">
        <v>11.25</v>
      </c>
      <c r="F158" s="125">
        <v>45153.678749999999</v>
      </c>
      <c r="G158">
        <v>14.9</v>
      </c>
      <c r="H158">
        <v>1.37</v>
      </c>
      <c r="I158">
        <v>4.3499999999999996</v>
      </c>
      <c r="J158">
        <v>73.2</v>
      </c>
      <c r="K158">
        <v>0</v>
      </c>
      <c r="L158">
        <v>0</v>
      </c>
      <c r="M158">
        <v>0.54</v>
      </c>
      <c r="N158">
        <v>0.68</v>
      </c>
      <c r="O158">
        <v>1</v>
      </c>
      <c r="P158">
        <v>1.26</v>
      </c>
      <c r="Q158">
        <v>1.61</v>
      </c>
      <c r="R158">
        <v>2.1</v>
      </c>
      <c r="S158">
        <v>2.95</v>
      </c>
      <c r="T158">
        <v>3.83</v>
      </c>
      <c r="U158">
        <v>4.96</v>
      </c>
      <c r="V158">
        <v>5.61</v>
      </c>
      <c r="W158">
        <v>7.58</v>
      </c>
      <c r="X158">
        <v>6.74</v>
      </c>
      <c r="Y158">
        <v>6.83</v>
      </c>
      <c r="Z158">
        <v>6.49</v>
      </c>
      <c r="AA158">
        <v>6.42</v>
      </c>
      <c r="AB158">
        <v>5.84</v>
      </c>
      <c r="AC158">
        <v>4.53</v>
      </c>
      <c r="AD158">
        <v>3.9</v>
      </c>
      <c r="AE158">
        <v>2.98</v>
      </c>
      <c r="AF158">
        <v>2.33</v>
      </c>
      <c r="AG158">
        <v>1.72</v>
      </c>
      <c r="AH158">
        <v>1.32</v>
      </c>
      <c r="AI158">
        <v>1</v>
      </c>
      <c r="AJ158">
        <v>0.91</v>
      </c>
      <c r="AK158">
        <v>0.88</v>
      </c>
      <c r="AL158">
        <v>0.95</v>
      </c>
      <c r="AM158">
        <v>1.0900000000000001</v>
      </c>
      <c r="AN158">
        <v>1.33</v>
      </c>
      <c r="AO158">
        <v>1.38</v>
      </c>
      <c r="AP158">
        <v>1.35</v>
      </c>
      <c r="AQ158">
        <v>1.45</v>
      </c>
      <c r="AR158">
        <v>1.39</v>
      </c>
      <c r="AS158">
        <v>1.21</v>
      </c>
      <c r="AT158">
        <v>0.98</v>
      </c>
      <c r="AU158">
        <v>0.73</v>
      </c>
      <c r="AV158">
        <v>0.55000000000000004</v>
      </c>
      <c r="AW158">
        <v>0.42</v>
      </c>
      <c r="AX158">
        <v>0.39</v>
      </c>
      <c r="AY158">
        <v>0.44</v>
      </c>
      <c r="AZ158">
        <v>0.51</v>
      </c>
      <c r="BA158">
        <v>0.56000000000000005</v>
      </c>
      <c r="BB158">
        <v>0.52</v>
      </c>
      <c r="BC158">
        <v>0.39</v>
      </c>
      <c r="BD158">
        <v>0.25</v>
      </c>
      <c r="BE158">
        <v>0.1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0.77</v>
      </c>
    </row>
    <row r="159" spans="1:63" x14ac:dyDescent="0.25">
      <c r="A159">
        <v>146</v>
      </c>
      <c r="B159" t="s">
        <v>225</v>
      </c>
      <c r="C159">
        <v>41.55</v>
      </c>
      <c r="D159">
        <v>39.380000000000003</v>
      </c>
      <c r="E159">
        <v>18.489999999999998</v>
      </c>
      <c r="F159" s="125">
        <v>45153.679155092592</v>
      </c>
      <c r="G159">
        <v>14.7</v>
      </c>
      <c r="H159">
        <v>1.44</v>
      </c>
      <c r="I159">
        <v>4.96</v>
      </c>
      <c r="J159">
        <v>453</v>
      </c>
      <c r="K159">
        <v>0</v>
      </c>
      <c r="L159">
        <v>0</v>
      </c>
      <c r="M159">
        <v>0.5</v>
      </c>
      <c r="N159">
        <v>0.63</v>
      </c>
      <c r="O159">
        <v>0.91</v>
      </c>
      <c r="P159">
        <v>1.1399999999999999</v>
      </c>
      <c r="Q159">
        <v>1.46</v>
      </c>
      <c r="R159">
        <v>1.9</v>
      </c>
      <c r="S159">
        <v>2.67</v>
      </c>
      <c r="T159">
        <v>3.47</v>
      </c>
      <c r="U159">
        <v>4.5</v>
      </c>
      <c r="V159">
        <v>5.0999999999999996</v>
      </c>
      <c r="W159">
        <v>6.9</v>
      </c>
      <c r="X159">
        <v>6.14</v>
      </c>
      <c r="Y159">
        <v>6.23</v>
      </c>
      <c r="Z159">
        <v>5.92</v>
      </c>
      <c r="AA159">
        <v>5.86</v>
      </c>
      <c r="AB159">
        <v>5.33</v>
      </c>
      <c r="AC159">
        <v>4.1399999999999997</v>
      </c>
      <c r="AD159">
        <v>3.56</v>
      </c>
      <c r="AE159">
        <v>2.72</v>
      </c>
      <c r="AF159">
        <v>2.12</v>
      </c>
      <c r="AG159">
        <v>1.57</v>
      </c>
      <c r="AH159">
        <v>1.2</v>
      </c>
      <c r="AI159">
        <v>0.92</v>
      </c>
      <c r="AJ159">
        <v>0.83</v>
      </c>
      <c r="AK159">
        <v>0.81</v>
      </c>
      <c r="AL159">
        <v>0.88</v>
      </c>
      <c r="AM159">
        <v>1</v>
      </c>
      <c r="AN159">
        <v>1.23</v>
      </c>
      <c r="AO159">
        <v>1.26</v>
      </c>
      <c r="AP159">
        <v>1.23</v>
      </c>
      <c r="AQ159">
        <v>1.31</v>
      </c>
      <c r="AR159">
        <v>1.23</v>
      </c>
      <c r="AS159">
        <v>1.04</v>
      </c>
      <c r="AT159">
        <v>0.79</v>
      </c>
      <c r="AU159">
        <v>0.55000000000000004</v>
      </c>
      <c r="AV159">
        <v>0.37</v>
      </c>
      <c r="AW159">
        <v>0.28999999999999998</v>
      </c>
      <c r="AX159">
        <v>0.35</v>
      </c>
      <c r="AY159">
        <v>0.56000000000000005</v>
      </c>
      <c r="AZ159">
        <v>0.89</v>
      </c>
      <c r="BA159">
        <v>1.23</v>
      </c>
      <c r="BB159">
        <v>1.48</v>
      </c>
      <c r="BC159">
        <v>1.55</v>
      </c>
      <c r="BD159">
        <v>1.48</v>
      </c>
      <c r="BE159">
        <v>1.27</v>
      </c>
      <c r="BF159">
        <v>1.02</v>
      </c>
      <c r="BG159">
        <v>0.81</v>
      </c>
      <c r="BH159">
        <v>0.6</v>
      </c>
      <c r="BI159">
        <v>0.45</v>
      </c>
      <c r="BJ159">
        <v>0</v>
      </c>
      <c r="BK159">
        <v>0.79</v>
      </c>
    </row>
    <row r="160" spans="1:63" x14ac:dyDescent="0.25">
      <c r="A160">
        <v>147</v>
      </c>
      <c r="B160" t="s">
        <v>225</v>
      </c>
      <c r="C160">
        <v>43.8</v>
      </c>
      <c r="D160">
        <v>41.57</v>
      </c>
      <c r="E160">
        <v>14.63</v>
      </c>
      <c r="F160" s="125">
        <v>45153.679537037038</v>
      </c>
      <c r="G160">
        <v>14.58</v>
      </c>
      <c r="H160">
        <v>1.4</v>
      </c>
      <c r="I160">
        <v>4.59</v>
      </c>
      <c r="J160">
        <v>116</v>
      </c>
      <c r="K160">
        <v>0</v>
      </c>
      <c r="L160">
        <v>0</v>
      </c>
      <c r="M160">
        <v>0.53</v>
      </c>
      <c r="N160">
        <v>0.67</v>
      </c>
      <c r="O160">
        <v>0.96</v>
      </c>
      <c r="P160">
        <v>1.2</v>
      </c>
      <c r="Q160">
        <v>1.53</v>
      </c>
      <c r="R160">
        <v>1.99</v>
      </c>
      <c r="S160">
        <v>2.81</v>
      </c>
      <c r="T160">
        <v>3.65</v>
      </c>
      <c r="U160">
        <v>4.74</v>
      </c>
      <c r="V160">
        <v>5.38</v>
      </c>
      <c r="W160">
        <v>7.28</v>
      </c>
      <c r="X160">
        <v>6.48</v>
      </c>
      <c r="Y160">
        <v>6.58</v>
      </c>
      <c r="Z160">
        <v>6.26</v>
      </c>
      <c r="AA160">
        <v>6.2</v>
      </c>
      <c r="AB160">
        <v>5.65</v>
      </c>
      <c r="AC160">
        <v>4.3899999999999997</v>
      </c>
      <c r="AD160">
        <v>3.77</v>
      </c>
      <c r="AE160">
        <v>2.88</v>
      </c>
      <c r="AF160">
        <v>2.25</v>
      </c>
      <c r="AG160">
        <v>1.66</v>
      </c>
      <c r="AH160">
        <v>1.28</v>
      </c>
      <c r="AI160">
        <v>0.97</v>
      </c>
      <c r="AJ160">
        <v>0.87</v>
      </c>
      <c r="AK160">
        <v>0.84</v>
      </c>
      <c r="AL160">
        <v>0.91</v>
      </c>
      <c r="AM160">
        <v>1.04</v>
      </c>
      <c r="AN160">
        <v>1.28</v>
      </c>
      <c r="AO160">
        <v>1.33</v>
      </c>
      <c r="AP160">
        <v>1.3</v>
      </c>
      <c r="AQ160">
        <v>1.38</v>
      </c>
      <c r="AR160">
        <v>1.29</v>
      </c>
      <c r="AS160">
        <v>1.08</v>
      </c>
      <c r="AT160">
        <v>0.83</v>
      </c>
      <c r="AU160">
        <v>0.61</v>
      </c>
      <c r="AV160">
        <v>0.5</v>
      </c>
      <c r="AW160">
        <v>0.51</v>
      </c>
      <c r="AX160">
        <v>0.63</v>
      </c>
      <c r="AY160">
        <v>0.85</v>
      </c>
      <c r="AZ160">
        <v>1.06</v>
      </c>
      <c r="BA160">
        <v>1.19</v>
      </c>
      <c r="BB160">
        <v>1.1499999999999999</v>
      </c>
      <c r="BC160">
        <v>0.95</v>
      </c>
      <c r="BD160">
        <v>0.72</v>
      </c>
      <c r="BE160">
        <v>0.43</v>
      </c>
      <c r="BF160">
        <v>0.14000000000000001</v>
      </c>
      <c r="BG160">
        <v>0.01</v>
      </c>
      <c r="BH160">
        <v>0</v>
      </c>
      <c r="BI160">
        <v>0</v>
      </c>
      <c r="BJ160">
        <v>0</v>
      </c>
      <c r="BK160">
        <v>0.77</v>
      </c>
    </row>
    <row r="161" spans="1:63" x14ac:dyDescent="0.25">
      <c r="A161">
        <v>148</v>
      </c>
      <c r="B161" t="s">
        <v>225</v>
      </c>
      <c r="C161">
        <v>46.12</v>
      </c>
      <c r="D161">
        <v>43.71</v>
      </c>
      <c r="E161">
        <v>10.17</v>
      </c>
      <c r="F161" s="125">
        <v>45153.679930555554</v>
      </c>
      <c r="G161">
        <v>14.47</v>
      </c>
      <c r="H161">
        <v>1.37</v>
      </c>
      <c r="I161">
        <v>4.29</v>
      </c>
      <c r="J161">
        <v>64.3</v>
      </c>
      <c r="K161">
        <v>0</v>
      </c>
      <c r="L161">
        <v>0</v>
      </c>
      <c r="M161">
        <v>0.56999999999999995</v>
      </c>
      <c r="N161">
        <v>0.71</v>
      </c>
      <c r="O161">
        <v>1.02</v>
      </c>
      <c r="P161">
        <v>1.27</v>
      </c>
      <c r="Q161">
        <v>1.61</v>
      </c>
      <c r="R161">
        <v>2.09</v>
      </c>
      <c r="S161">
        <v>2.95</v>
      </c>
      <c r="T161">
        <v>3.83</v>
      </c>
      <c r="U161">
        <v>4.9800000000000004</v>
      </c>
      <c r="V161">
        <v>5.66</v>
      </c>
      <c r="W161">
        <v>7.67</v>
      </c>
      <c r="X161">
        <v>6.83</v>
      </c>
      <c r="Y161">
        <v>6.94</v>
      </c>
      <c r="Z161">
        <v>6.61</v>
      </c>
      <c r="AA161">
        <v>6.55</v>
      </c>
      <c r="AB161">
        <v>5.96</v>
      </c>
      <c r="AC161">
        <v>4.63</v>
      </c>
      <c r="AD161">
        <v>3.98</v>
      </c>
      <c r="AE161">
        <v>3.04</v>
      </c>
      <c r="AF161">
        <v>2.38</v>
      </c>
      <c r="AG161">
        <v>1.75</v>
      </c>
      <c r="AH161">
        <v>1.34</v>
      </c>
      <c r="AI161">
        <v>1.01</v>
      </c>
      <c r="AJ161">
        <v>0.91</v>
      </c>
      <c r="AK161">
        <v>0.87</v>
      </c>
      <c r="AL161">
        <v>0.94</v>
      </c>
      <c r="AM161">
        <v>1.07</v>
      </c>
      <c r="AN161">
        <v>1.31</v>
      </c>
      <c r="AO161">
        <v>1.35</v>
      </c>
      <c r="AP161">
        <v>1.3</v>
      </c>
      <c r="AQ161">
        <v>1.38</v>
      </c>
      <c r="AR161">
        <v>1.29</v>
      </c>
      <c r="AS161">
        <v>1.1000000000000001</v>
      </c>
      <c r="AT161">
        <v>0.88</v>
      </c>
      <c r="AU161">
        <v>0.68</v>
      </c>
      <c r="AV161">
        <v>0.53</v>
      </c>
      <c r="AW161">
        <v>0.44</v>
      </c>
      <c r="AX161">
        <v>0.41</v>
      </c>
      <c r="AY161">
        <v>0.43</v>
      </c>
      <c r="AZ161">
        <v>0.44</v>
      </c>
      <c r="BA161">
        <v>0.44</v>
      </c>
      <c r="BB161">
        <v>0.39</v>
      </c>
      <c r="BC161">
        <v>0.28000000000000003</v>
      </c>
      <c r="BD161">
        <v>0.17</v>
      </c>
      <c r="BE161">
        <v>0.02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0.8</v>
      </c>
    </row>
    <row r="162" spans="1:63" x14ac:dyDescent="0.25">
      <c r="A162">
        <v>149</v>
      </c>
      <c r="B162" t="s">
        <v>225</v>
      </c>
      <c r="C162">
        <v>45.7</v>
      </c>
      <c r="D162">
        <v>43.15</v>
      </c>
      <c r="E162">
        <v>11.15</v>
      </c>
      <c r="F162" s="125">
        <v>45153.680324074077</v>
      </c>
      <c r="G162">
        <v>14.38</v>
      </c>
      <c r="H162">
        <v>1.37</v>
      </c>
      <c r="I162">
        <v>4.34</v>
      </c>
      <c r="J162">
        <v>73.2</v>
      </c>
      <c r="K162">
        <v>0</v>
      </c>
      <c r="L162">
        <v>0</v>
      </c>
      <c r="M162">
        <v>0.56000000000000005</v>
      </c>
      <c r="N162">
        <v>0.7</v>
      </c>
      <c r="O162">
        <v>1.01</v>
      </c>
      <c r="P162">
        <v>1.25</v>
      </c>
      <c r="Q162">
        <v>1.59</v>
      </c>
      <c r="R162">
        <v>2.0699999999999998</v>
      </c>
      <c r="S162">
        <v>2.91</v>
      </c>
      <c r="T162">
        <v>3.79</v>
      </c>
      <c r="U162">
        <v>4.93</v>
      </c>
      <c r="V162">
        <v>5.61</v>
      </c>
      <c r="W162">
        <v>7.6</v>
      </c>
      <c r="X162">
        <v>6.78</v>
      </c>
      <c r="Y162">
        <v>6.89</v>
      </c>
      <c r="Z162">
        <v>6.56</v>
      </c>
      <c r="AA162">
        <v>6.51</v>
      </c>
      <c r="AB162">
        <v>5.93</v>
      </c>
      <c r="AC162">
        <v>4.6100000000000003</v>
      </c>
      <c r="AD162">
        <v>3.96</v>
      </c>
      <c r="AE162">
        <v>3.02</v>
      </c>
      <c r="AF162">
        <v>2.36</v>
      </c>
      <c r="AG162">
        <v>1.74</v>
      </c>
      <c r="AH162">
        <v>1.33</v>
      </c>
      <c r="AI162">
        <v>1</v>
      </c>
      <c r="AJ162">
        <v>0.89</v>
      </c>
      <c r="AK162">
        <v>0.84</v>
      </c>
      <c r="AL162">
        <v>0.9</v>
      </c>
      <c r="AM162">
        <v>1.01</v>
      </c>
      <c r="AN162">
        <v>1.23</v>
      </c>
      <c r="AO162">
        <v>1.26</v>
      </c>
      <c r="AP162">
        <v>1.23</v>
      </c>
      <c r="AQ162">
        <v>1.33</v>
      </c>
      <c r="AR162">
        <v>1.27</v>
      </c>
      <c r="AS162">
        <v>1.1100000000000001</v>
      </c>
      <c r="AT162">
        <v>0.9</v>
      </c>
      <c r="AU162">
        <v>0.68</v>
      </c>
      <c r="AV162">
        <v>0.52</v>
      </c>
      <c r="AW162">
        <v>0.44</v>
      </c>
      <c r="AX162">
        <v>0.45</v>
      </c>
      <c r="AY162">
        <v>0.53</v>
      </c>
      <c r="AZ162">
        <v>0.62</v>
      </c>
      <c r="BA162">
        <v>0.67</v>
      </c>
      <c r="BB162">
        <v>0.6</v>
      </c>
      <c r="BC162">
        <v>0.43</v>
      </c>
      <c r="BD162">
        <v>0.26</v>
      </c>
      <c r="BE162">
        <v>0.1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0.78</v>
      </c>
    </row>
    <row r="163" spans="1:63" x14ac:dyDescent="0.25">
      <c r="A163">
        <v>150</v>
      </c>
      <c r="B163" t="s">
        <v>238</v>
      </c>
      <c r="C163">
        <v>44.57</v>
      </c>
      <c r="D163">
        <v>42.17</v>
      </c>
      <c r="E163">
        <v>13.14</v>
      </c>
      <c r="F163" s="125">
        <v>45153.678749999999</v>
      </c>
      <c r="G163">
        <v>14.61</v>
      </c>
      <c r="H163">
        <v>1.39</v>
      </c>
      <c r="I163">
        <v>4.49</v>
      </c>
      <c r="J163">
        <v>95.3</v>
      </c>
      <c r="K163">
        <v>0</v>
      </c>
      <c r="L163">
        <v>0</v>
      </c>
      <c r="M163">
        <v>0.54</v>
      </c>
      <c r="N163">
        <v>0.68</v>
      </c>
      <c r="O163">
        <v>0.98</v>
      </c>
      <c r="P163">
        <v>1.22</v>
      </c>
      <c r="Q163">
        <v>1.56</v>
      </c>
      <c r="R163">
        <v>2.0299999999999998</v>
      </c>
      <c r="S163">
        <v>2.86</v>
      </c>
      <c r="T163">
        <v>3.71</v>
      </c>
      <c r="U163">
        <v>4.82</v>
      </c>
      <c r="V163">
        <v>5.47</v>
      </c>
      <c r="W163">
        <v>7.41</v>
      </c>
      <c r="X163">
        <v>6.59</v>
      </c>
      <c r="Y163">
        <v>6.69</v>
      </c>
      <c r="Z163">
        <v>6.37</v>
      </c>
      <c r="AA163">
        <v>6.31</v>
      </c>
      <c r="AB163">
        <v>5.74</v>
      </c>
      <c r="AC163">
        <v>4.46</v>
      </c>
      <c r="AD163">
        <v>3.83</v>
      </c>
      <c r="AE163">
        <v>2.93</v>
      </c>
      <c r="AF163">
        <v>2.29</v>
      </c>
      <c r="AG163">
        <v>1.69</v>
      </c>
      <c r="AH163">
        <v>1.29</v>
      </c>
      <c r="AI163">
        <v>0.98</v>
      </c>
      <c r="AJ163">
        <v>0.88</v>
      </c>
      <c r="AK163">
        <v>0.85</v>
      </c>
      <c r="AL163">
        <v>0.92</v>
      </c>
      <c r="AM163">
        <v>1.04</v>
      </c>
      <c r="AN163">
        <v>1.28</v>
      </c>
      <c r="AO163">
        <v>1.32</v>
      </c>
      <c r="AP163">
        <v>1.28</v>
      </c>
      <c r="AQ163">
        <v>1.37</v>
      </c>
      <c r="AR163">
        <v>1.29</v>
      </c>
      <c r="AS163">
        <v>1.1100000000000001</v>
      </c>
      <c r="AT163">
        <v>0.88</v>
      </c>
      <c r="AU163">
        <v>0.65</v>
      </c>
      <c r="AV163">
        <v>0.49</v>
      </c>
      <c r="AW163">
        <v>0.42</v>
      </c>
      <c r="AX163">
        <v>0.44</v>
      </c>
      <c r="AY163">
        <v>0.56000000000000005</v>
      </c>
      <c r="AZ163">
        <v>0.7</v>
      </c>
      <c r="BA163">
        <v>0.82</v>
      </c>
      <c r="BB163">
        <v>0.83</v>
      </c>
      <c r="BC163">
        <v>0.72</v>
      </c>
      <c r="BD163">
        <v>0.56999999999999995</v>
      </c>
      <c r="BE163">
        <v>0.38</v>
      </c>
      <c r="BF163">
        <v>0.23</v>
      </c>
      <c r="BG163">
        <v>0.16</v>
      </c>
      <c r="BH163">
        <v>0.12</v>
      </c>
      <c r="BI163">
        <v>0.09</v>
      </c>
      <c r="BJ163">
        <v>0</v>
      </c>
      <c r="BK163">
        <v>0.78</v>
      </c>
    </row>
    <row r="164" spans="1:63" x14ac:dyDescent="0.25">
      <c r="A164">
        <v>151</v>
      </c>
      <c r="B164" t="s">
        <v>226</v>
      </c>
      <c r="C164">
        <v>61.93</v>
      </c>
      <c r="D164">
        <v>33.43</v>
      </c>
      <c r="E164">
        <v>4.6399999999999997</v>
      </c>
      <c r="F164" s="125">
        <v>45153.689930555556</v>
      </c>
      <c r="G164">
        <v>16.22</v>
      </c>
      <c r="H164">
        <v>1.24</v>
      </c>
      <c r="I164">
        <v>3.09</v>
      </c>
      <c r="J164">
        <v>17.600000000000001</v>
      </c>
      <c r="K164">
        <v>0</v>
      </c>
      <c r="L164">
        <v>0</v>
      </c>
      <c r="M164">
        <v>0.51</v>
      </c>
      <c r="N164">
        <v>0.71</v>
      </c>
      <c r="O164">
        <v>1.08</v>
      </c>
      <c r="P164">
        <v>1.44</v>
      </c>
      <c r="Q164">
        <v>2</v>
      </c>
      <c r="R164">
        <v>2.85</v>
      </c>
      <c r="S164">
        <v>4.25</v>
      </c>
      <c r="T164">
        <v>5.65</v>
      </c>
      <c r="U164">
        <v>7.33</v>
      </c>
      <c r="V164">
        <v>8.16</v>
      </c>
      <c r="W164">
        <v>10.63</v>
      </c>
      <c r="X164">
        <v>8.9</v>
      </c>
      <c r="Y164">
        <v>8.42</v>
      </c>
      <c r="Z164">
        <v>7.32</v>
      </c>
      <c r="AA164">
        <v>6.33</v>
      </c>
      <c r="AB164">
        <v>5.01</v>
      </c>
      <c r="AC164">
        <v>3.26</v>
      </c>
      <c r="AD164">
        <v>2.34</v>
      </c>
      <c r="AE164">
        <v>1.53</v>
      </c>
      <c r="AF164">
        <v>1.06</v>
      </c>
      <c r="AG164">
        <v>0.77</v>
      </c>
      <c r="AH164">
        <v>0.66</v>
      </c>
      <c r="AI164">
        <v>0.62</v>
      </c>
      <c r="AJ164">
        <v>0.63</v>
      </c>
      <c r="AK164">
        <v>0.64</v>
      </c>
      <c r="AL164">
        <v>0.68</v>
      </c>
      <c r="AM164">
        <v>0.75</v>
      </c>
      <c r="AN164">
        <v>0.9</v>
      </c>
      <c r="AO164">
        <v>0.93</v>
      </c>
      <c r="AP164">
        <v>0.91</v>
      </c>
      <c r="AQ164">
        <v>0.98</v>
      </c>
      <c r="AR164">
        <v>0.91</v>
      </c>
      <c r="AS164">
        <v>0.76</v>
      </c>
      <c r="AT164">
        <v>0.55000000000000004</v>
      </c>
      <c r="AU164">
        <v>0.35</v>
      </c>
      <c r="AV164">
        <v>0.18</v>
      </c>
      <c r="AW164">
        <v>0.01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0.97</v>
      </c>
    </row>
    <row r="165" spans="1:63" x14ac:dyDescent="0.25">
      <c r="A165">
        <v>152</v>
      </c>
      <c r="B165" t="s">
        <v>226</v>
      </c>
      <c r="C165">
        <v>61.79</v>
      </c>
      <c r="D165">
        <v>33.54</v>
      </c>
      <c r="E165">
        <v>4.68</v>
      </c>
      <c r="F165" s="125">
        <v>45153.690324074072</v>
      </c>
      <c r="G165">
        <v>16.079999999999998</v>
      </c>
      <c r="H165">
        <v>1.24</v>
      </c>
      <c r="I165">
        <v>3.1</v>
      </c>
      <c r="J165">
        <v>18.2</v>
      </c>
      <c r="K165">
        <v>0</v>
      </c>
      <c r="L165">
        <v>0</v>
      </c>
      <c r="M165">
        <v>0.51</v>
      </c>
      <c r="N165">
        <v>0.71</v>
      </c>
      <c r="O165">
        <v>1.07</v>
      </c>
      <c r="P165">
        <v>1.43</v>
      </c>
      <c r="Q165">
        <v>1.99</v>
      </c>
      <c r="R165">
        <v>2.84</v>
      </c>
      <c r="S165">
        <v>4.2300000000000004</v>
      </c>
      <c r="T165">
        <v>5.63</v>
      </c>
      <c r="U165">
        <v>7.31</v>
      </c>
      <c r="V165">
        <v>8.15</v>
      </c>
      <c r="W165">
        <v>10.62</v>
      </c>
      <c r="X165">
        <v>8.89</v>
      </c>
      <c r="Y165">
        <v>8.41</v>
      </c>
      <c r="Z165">
        <v>7.31</v>
      </c>
      <c r="AA165">
        <v>6.33</v>
      </c>
      <c r="AB165">
        <v>5.01</v>
      </c>
      <c r="AC165">
        <v>3.27</v>
      </c>
      <c r="AD165">
        <v>2.34</v>
      </c>
      <c r="AE165">
        <v>1.53</v>
      </c>
      <c r="AF165">
        <v>1.06</v>
      </c>
      <c r="AG165">
        <v>0.78</v>
      </c>
      <c r="AH165">
        <v>0.67</v>
      </c>
      <c r="AI165">
        <v>0.62</v>
      </c>
      <c r="AJ165">
        <v>0.64</v>
      </c>
      <c r="AK165">
        <v>0.65</v>
      </c>
      <c r="AL165">
        <v>0.69</v>
      </c>
      <c r="AM165">
        <v>0.77</v>
      </c>
      <c r="AN165">
        <v>0.92</v>
      </c>
      <c r="AO165">
        <v>0.95</v>
      </c>
      <c r="AP165">
        <v>0.92</v>
      </c>
      <c r="AQ165">
        <v>0.99</v>
      </c>
      <c r="AR165">
        <v>0.91</v>
      </c>
      <c r="AS165">
        <v>0.76</v>
      </c>
      <c r="AT165">
        <v>0.55000000000000004</v>
      </c>
      <c r="AU165">
        <v>0.35</v>
      </c>
      <c r="AV165">
        <v>0.19</v>
      </c>
      <c r="AW165">
        <v>0.01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0.97</v>
      </c>
    </row>
    <row r="166" spans="1:63" x14ac:dyDescent="0.25">
      <c r="A166">
        <v>153</v>
      </c>
      <c r="B166" t="s">
        <v>226</v>
      </c>
      <c r="C166">
        <v>61.93</v>
      </c>
      <c r="D166">
        <v>33.46</v>
      </c>
      <c r="E166">
        <v>4.62</v>
      </c>
      <c r="F166" s="125">
        <v>45153.690706018519</v>
      </c>
      <c r="G166">
        <v>15.96</v>
      </c>
      <c r="H166">
        <v>1.24</v>
      </c>
      <c r="I166">
        <v>3.09</v>
      </c>
      <c r="J166">
        <v>17.100000000000001</v>
      </c>
      <c r="K166">
        <v>0</v>
      </c>
      <c r="L166">
        <v>0</v>
      </c>
      <c r="M166">
        <v>0.51</v>
      </c>
      <c r="N166">
        <v>0.71</v>
      </c>
      <c r="O166">
        <v>1.08</v>
      </c>
      <c r="P166">
        <v>1.43</v>
      </c>
      <c r="Q166">
        <v>1.99</v>
      </c>
      <c r="R166">
        <v>2.84</v>
      </c>
      <c r="S166">
        <v>4.2300000000000004</v>
      </c>
      <c r="T166">
        <v>5.64</v>
      </c>
      <c r="U166">
        <v>7.33</v>
      </c>
      <c r="V166">
        <v>8.16</v>
      </c>
      <c r="W166">
        <v>10.65</v>
      </c>
      <c r="X166">
        <v>8.92</v>
      </c>
      <c r="Y166">
        <v>8.44</v>
      </c>
      <c r="Z166">
        <v>7.34</v>
      </c>
      <c r="AA166">
        <v>6.36</v>
      </c>
      <c r="AB166">
        <v>5.03</v>
      </c>
      <c r="AC166">
        <v>3.28</v>
      </c>
      <c r="AD166">
        <v>2.35</v>
      </c>
      <c r="AE166">
        <v>1.53</v>
      </c>
      <c r="AF166">
        <v>1.06</v>
      </c>
      <c r="AG166">
        <v>0.77</v>
      </c>
      <c r="AH166">
        <v>0.66</v>
      </c>
      <c r="AI166">
        <v>0.61</v>
      </c>
      <c r="AJ166">
        <v>0.63</v>
      </c>
      <c r="AK166">
        <v>0.64</v>
      </c>
      <c r="AL166">
        <v>0.67</v>
      </c>
      <c r="AM166">
        <v>0.74</v>
      </c>
      <c r="AN166">
        <v>0.88</v>
      </c>
      <c r="AO166">
        <v>0.9</v>
      </c>
      <c r="AP166">
        <v>0.88</v>
      </c>
      <c r="AQ166">
        <v>0.94</v>
      </c>
      <c r="AR166">
        <v>0.88</v>
      </c>
      <c r="AS166">
        <v>0.74</v>
      </c>
      <c r="AT166">
        <v>0.55000000000000004</v>
      </c>
      <c r="AU166">
        <v>0.36</v>
      </c>
      <c r="AV166">
        <v>0.21</v>
      </c>
      <c r="AW166">
        <v>7.0000000000000007E-2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0.95</v>
      </c>
    </row>
    <row r="167" spans="1:63" x14ac:dyDescent="0.25">
      <c r="A167">
        <v>154</v>
      </c>
      <c r="B167" t="s">
        <v>226</v>
      </c>
      <c r="C167">
        <v>62.07</v>
      </c>
      <c r="D167">
        <v>33.4</v>
      </c>
      <c r="E167">
        <v>4.53</v>
      </c>
      <c r="F167" s="125">
        <v>45153.691099537034</v>
      </c>
      <c r="G167">
        <v>15.86</v>
      </c>
      <c r="H167">
        <v>1.24</v>
      </c>
      <c r="I167">
        <v>3.08</v>
      </c>
      <c r="J167">
        <v>15.9</v>
      </c>
      <c r="K167">
        <v>0</v>
      </c>
      <c r="L167">
        <v>0</v>
      </c>
      <c r="M167">
        <v>0.51</v>
      </c>
      <c r="N167">
        <v>0.71</v>
      </c>
      <c r="O167">
        <v>1.08</v>
      </c>
      <c r="P167">
        <v>1.44</v>
      </c>
      <c r="Q167">
        <v>1.99</v>
      </c>
      <c r="R167">
        <v>2.84</v>
      </c>
      <c r="S167">
        <v>4.24</v>
      </c>
      <c r="T167">
        <v>5.65</v>
      </c>
      <c r="U167">
        <v>7.34</v>
      </c>
      <c r="V167">
        <v>8.19</v>
      </c>
      <c r="W167">
        <v>10.68</v>
      </c>
      <c r="X167">
        <v>8.9499999999999993</v>
      </c>
      <c r="Y167">
        <v>8.4700000000000006</v>
      </c>
      <c r="Z167">
        <v>7.36</v>
      </c>
      <c r="AA167">
        <v>6.38</v>
      </c>
      <c r="AB167">
        <v>5.05</v>
      </c>
      <c r="AC167">
        <v>3.29</v>
      </c>
      <c r="AD167">
        <v>2.36</v>
      </c>
      <c r="AE167">
        <v>1.55</v>
      </c>
      <c r="AF167">
        <v>1.07</v>
      </c>
      <c r="AG167">
        <v>0.78</v>
      </c>
      <c r="AH167">
        <v>0.66</v>
      </c>
      <c r="AI167">
        <v>0.61</v>
      </c>
      <c r="AJ167">
        <v>0.61</v>
      </c>
      <c r="AK167">
        <v>0.61</v>
      </c>
      <c r="AL167">
        <v>0.64</v>
      </c>
      <c r="AM167">
        <v>0.7</v>
      </c>
      <c r="AN167">
        <v>0.85</v>
      </c>
      <c r="AO167">
        <v>0.88</v>
      </c>
      <c r="AP167">
        <v>0.86</v>
      </c>
      <c r="AQ167">
        <v>0.93</v>
      </c>
      <c r="AR167">
        <v>0.87</v>
      </c>
      <c r="AS167">
        <v>0.72</v>
      </c>
      <c r="AT167">
        <v>0.53</v>
      </c>
      <c r="AU167">
        <v>0.34</v>
      </c>
      <c r="AV167">
        <v>0.2</v>
      </c>
      <c r="AW167">
        <v>0.08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0.96</v>
      </c>
    </row>
    <row r="168" spans="1:63" x14ac:dyDescent="0.25">
      <c r="A168">
        <v>155</v>
      </c>
      <c r="B168" t="s">
        <v>226</v>
      </c>
      <c r="C168">
        <v>62.54</v>
      </c>
      <c r="D168">
        <v>33.39</v>
      </c>
      <c r="E168">
        <v>4.07</v>
      </c>
      <c r="F168" s="125">
        <v>45153.691493055558</v>
      </c>
      <c r="G168">
        <v>15.77</v>
      </c>
      <c r="H168">
        <v>1.24</v>
      </c>
      <c r="I168">
        <v>3.06</v>
      </c>
      <c r="J168">
        <v>13.6</v>
      </c>
      <c r="K168">
        <v>0</v>
      </c>
      <c r="L168">
        <v>0</v>
      </c>
      <c r="M168">
        <v>0.52</v>
      </c>
      <c r="N168">
        <v>0.72</v>
      </c>
      <c r="O168">
        <v>1.0900000000000001</v>
      </c>
      <c r="P168">
        <v>1.45</v>
      </c>
      <c r="Q168">
        <v>2</v>
      </c>
      <c r="R168">
        <v>2.86</v>
      </c>
      <c r="S168">
        <v>4.26</v>
      </c>
      <c r="T168">
        <v>5.69</v>
      </c>
      <c r="U168">
        <v>7.4</v>
      </c>
      <c r="V168">
        <v>8.25</v>
      </c>
      <c r="W168">
        <v>10.76</v>
      </c>
      <c r="X168">
        <v>9.02</v>
      </c>
      <c r="Y168">
        <v>8.5399999999999991</v>
      </c>
      <c r="Z168">
        <v>7.42</v>
      </c>
      <c r="AA168">
        <v>6.43</v>
      </c>
      <c r="AB168">
        <v>5.09</v>
      </c>
      <c r="AC168">
        <v>3.32</v>
      </c>
      <c r="AD168">
        <v>2.39</v>
      </c>
      <c r="AE168">
        <v>1.56</v>
      </c>
      <c r="AF168">
        <v>1.08</v>
      </c>
      <c r="AG168">
        <v>0.79</v>
      </c>
      <c r="AH168">
        <v>0.67</v>
      </c>
      <c r="AI168">
        <v>0.61</v>
      </c>
      <c r="AJ168">
        <v>0.6</v>
      </c>
      <c r="AK168">
        <v>0.6</v>
      </c>
      <c r="AL168">
        <v>0.61</v>
      </c>
      <c r="AM168">
        <v>0.66</v>
      </c>
      <c r="AN168">
        <v>0.77</v>
      </c>
      <c r="AO168">
        <v>0.79</v>
      </c>
      <c r="AP168">
        <v>0.77</v>
      </c>
      <c r="AQ168">
        <v>0.83</v>
      </c>
      <c r="AR168">
        <v>0.77</v>
      </c>
      <c r="AS168">
        <v>0.64</v>
      </c>
      <c r="AT168">
        <v>0.48</v>
      </c>
      <c r="AU168">
        <v>0.31</v>
      </c>
      <c r="AV168">
        <v>0.19</v>
      </c>
      <c r="AW168">
        <v>0.08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0.99</v>
      </c>
    </row>
    <row r="169" spans="1:63" x14ac:dyDescent="0.25">
      <c r="A169">
        <v>156</v>
      </c>
      <c r="B169" t="s">
        <v>239</v>
      </c>
      <c r="C169">
        <v>62.05</v>
      </c>
      <c r="D169">
        <v>33.44</v>
      </c>
      <c r="E169">
        <v>4.51</v>
      </c>
      <c r="F169" s="125">
        <v>45153.689930555556</v>
      </c>
      <c r="G169">
        <v>15.98</v>
      </c>
      <c r="H169">
        <v>1.24</v>
      </c>
      <c r="I169">
        <v>3.08</v>
      </c>
      <c r="J169">
        <v>16.3</v>
      </c>
      <c r="K169">
        <v>0</v>
      </c>
      <c r="L169">
        <v>0</v>
      </c>
      <c r="M169">
        <v>0.51</v>
      </c>
      <c r="N169">
        <v>0.71</v>
      </c>
      <c r="O169">
        <v>1.08</v>
      </c>
      <c r="P169">
        <v>1.44</v>
      </c>
      <c r="Q169">
        <v>1.99</v>
      </c>
      <c r="R169">
        <v>2.85</v>
      </c>
      <c r="S169">
        <v>4.24</v>
      </c>
      <c r="T169">
        <v>5.65</v>
      </c>
      <c r="U169">
        <v>7.34</v>
      </c>
      <c r="V169">
        <v>8.18</v>
      </c>
      <c r="W169">
        <v>10.67</v>
      </c>
      <c r="X169">
        <v>8.94</v>
      </c>
      <c r="Y169">
        <v>8.4600000000000009</v>
      </c>
      <c r="Z169">
        <v>7.35</v>
      </c>
      <c r="AA169">
        <v>6.37</v>
      </c>
      <c r="AB169">
        <v>5.04</v>
      </c>
      <c r="AC169">
        <v>3.28</v>
      </c>
      <c r="AD169">
        <v>2.36</v>
      </c>
      <c r="AE169">
        <v>1.54</v>
      </c>
      <c r="AF169">
        <v>1.07</v>
      </c>
      <c r="AG169">
        <v>0.78</v>
      </c>
      <c r="AH169">
        <v>0.66</v>
      </c>
      <c r="AI169">
        <v>0.61</v>
      </c>
      <c r="AJ169">
        <v>0.62</v>
      </c>
      <c r="AK169">
        <v>0.63</v>
      </c>
      <c r="AL169">
        <v>0.66</v>
      </c>
      <c r="AM169">
        <v>0.73</v>
      </c>
      <c r="AN169">
        <v>0.87</v>
      </c>
      <c r="AO169">
        <v>0.89</v>
      </c>
      <c r="AP169">
        <v>0.87</v>
      </c>
      <c r="AQ169">
        <v>0.93</v>
      </c>
      <c r="AR169">
        <v>0.87</v>
      </c>
      <c r="AS169">
        <v>0.72</v>
      </c>
      <c r="AT169">
        <v>0.53</v>
      </c>
      <c r="AU169">
        <v>0.34</v>
      </c>
      <c r="AV169">
        <v>0.19</v>
      </c>
      <c r="AW169">
        <v>0.05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0.97</v>
      </c>
    </row>
    <row r="170" spans="1:63" x14ac:dyDescent="0.25">
      <c r="F170" s="125"/>
    </row>
    <row r="171" spans="1:63" x14ac:dyDescent="0.25">
      <c r="A171" t="s">
        <v>75</v>
      </c>
      <c r="B171" t="s">
        <v>34</v>
      </c>
      <c r="C171" t="s">
        <v>76</v>
      </c>
      <c r="D171" t="s">
        <v>77</v>
      </c>
      <c r="E171" t="s">
        <v>78</v>
      </c>
      <c r="F171" t="s">
        <v>79</v>
      </c>
      <c r="G171" t="s">
        <v>49</v>
      </c>
      <c r="H171" t="s">
        <v>51</v>
      </c>
      <c r="I171" t="s">
        <v>52</v>
      </c>
      <c r="J171" t="s">
        <v>53</v>
      </c>
      <c r="K171">
        <v>0.06</v>
      </c>
      <c r="L171">
        <v>0.12</v>
      </c>
      <c r="M171">
        <v>0.24</v>
      </c>
      <c r="N171">
        <v>0.49</v>
      </c>
      <c r="O171">
        <v>0.57999999999999996</v>
      </c>
      <c r="P171">
        <v>0.69</v>
      </c>
      <c r="Q171">
        <v>0.82</v>
      </c>
      <c r="R171">
        <v>0.98</v>
      </c>
      <c r="S171">
        <v>1.1599999999999999</v>
      </c>
      <c r="T171">
        <v>1.38</v>
      </c>
      <c r="U171">
        <v>1.64</v>
      </c>
      <c r="V171">
        <v>1.95</v>
      </c>
      <c r="W171">
        <v>2.2999999999999998</v>
      </c>
      <c r="X171">
        <v>2.8</v>
      </c>
      <c r="Y171">
        <v>3.3</v>
      </c>
      <c r="Z171">
        <v>3.9</v>
      </c>
      <c r="AA171">
        <v>4.5999999999999996</v>
      </c>
      <c r="AB171">
        <v>5.5</v>
      </c>
      <c r="AC171">
        <v>6.6</v>
      </c>
      <c r="AD171">
        <v>7.8</v>
      </c>
      <c r="AE171">
        <v>9.3000000000000007</v>
      </c>
      <c r="AF171">
        <v>11</v>
      </c>
      <c r="AG171">
        <v>13.1</v>
      </c>
      <c r="AH171">
        <v>15.6</v>
      </c>
      <c r="AI171">
        <v>18.600000000000001</v>
      </c>
      <c r="AJ171">
        <v>22.1</v>
      </c>
      <c r="AK171">
        <v>26.3</v>
      </c>
      <c r="AL171">
        <v>31.2</v>
      </c>
      <c r="AM171">
        <v>37</v>
      </c>
      <c r="AN171">
        <v>44</v>
      </c>
      <c r="AO171">
        <v>53</v>
      </c>
      <c r="AP171">
        <v>63</v>
      </c>
      <c r="AQ171">
        <v>74</v>
      </c>
      <c r="AR171">
        <v>88</v>
      </c>
      <c r="AS171">
        <v>105</v>
      </c>
      <c r="AT171">
        <v>125</v>
      </c>
      <c r="AU171">
        <v>149</v>
      </c>
      <c r="AV171">
        <v>177</v>
      </c>
      <c r="AW171">
        <v>210</v>
      </c>
      <c r="AX171">
        <v>250</v>
      </c>
      <c r="AY171">
        <v>297</v>
      </c>
      <c r="AZ171">
        <v>354</v>
      </c>
      <c r="BA171">
        <v>420</v>
      </c>
      <c r="BB171">
        <v>500</v>
      </c>
      <c r="BC171">
        <v>595</v>
      </c>
      <c r="BD171">
        <v>707</v>
      </c>
      <c r="BE171">
        <v>841</v>
      </c>
      <c r="BF171">
        <v>1000</v>
      </c>
      <c r="BG171">
        <v>1190</v>
      </c>
      <c r="BH171">
        <v>1410</v>
      </c>
      <c r="BI171">
        <v>1680</v>
      </c>
      <c r="BJ171">
        <v>2000</v>
      </c>
      <c r="BK171" t="s">
        <v>80</v>
      </c>
    </row>
    <row r="172" spans="1:63" x14ac:dyDescent="0.25">
      <c r="A172">
        <v>157</v>
      </c>
      <c r="B172" t="s">
        <v>257</v>
      </c>
      <c r="C172">
        <v>44.96</v>
      </c>
      <c r="D172">
        <v>39.61</v>
      </c>
      <c r="E172">
        <v>15.43</v>
      </c>
      <c r="F172" s="125">
        <v>45153.522615740738</v>
      </c>
      <c r="G172">
        <v>15.64</v>
      </c>
      <c r="H172">
        <v>1.26</v>
      </c>
      <c r="I172">
        <v>4.6500000000000004</v>
      </c>
      <c r="J172">
        <v>102</v>
      </c>
      <c r="K172">
        <v>0</v>
      </c>
      <c r="L172">
        <v>0.01</v>
      </c>
      <c r="M172">
        <v>2.2799999999999998</v>
      </c>
      <c r="N172">
        <v>0.99</v>
      </c>
      <c r="O172">
        <v>1.05</v>
      </c>
      <c r="P172">
        <v>1.1000000000000001</v>
      </c>
      <c r="Q172">
        <v>1.39</v>
      </c>
      <c r="R172">
        <v>1.97</v>
      </c>
      <c r="S172">
        <v>2.98</v>
      </c>
      <c r="T172">
        <v>3.99</v>
      </c>
      <c r="U172">
        <v>5.13</v>
      </c>
      <c r="V172">
        <v>5.62</v>
      </c>
      <c r="W172">
        <v>7.15</v>
      </c>
      <c r="X172">
        <v>5.83</v>
      </c>
      <c r="Y172">
        <v>5.45</v>
      </c>
      <c r="Z172">
        <v>4.79</v>
      </c>
      <c r="AA172">
        <v>4.43</v>
      </c>
      <c r="AB172">
        <v>3.95</v>
      </c>
      <c r="AC172">
        <v>3.17</v>
      </c>
      <c r="AD172">
        <v>3</v>
      </c>
      <c r="AE172">
        <v>2.62</v>
      </c>
      <c r="AF172">
        <v>2.4500000000000002</v>
      </c>
      <c r="AG172">
        <v>2.2000000000000002</v>
      </c>
      <c r="AH172">
        <v>1.98</v>
      </c>
      <c r="AI172">
        <v>1.71</v>
      </c>
      <c r="AJ172">
        <v>1.57</v>
      </c>
      <c r="AK172">
        <v>1.44</v>
      </c>
      <c r="AL172">
        <v>1.4</v>
      </c>
      <c r="AM172">
        <v>1.47</v>
      </c>
      <c r="AN172">
        <v>1.7</v>
      </c>
      <c r="AO172">
        <v>1.75</v>
      </c>
      <c r="AP172">
        <v>1.75</v>
      </c>
      <c r="AQ172">
        <v>1.97</v>
      </c>
      <c r="AR172">
        <v>1.98</v>
      </c>
      <c r="AS172">
        <v>1.81</v>
      </c>
      <c r="AT172">
        <v>1.53</v>
      </c>
      <c r="AU172">
        <v>1.2</v>
      </c>
      <c r="AV172">
        <v>0.94</v>
      </c>
      <c r="AW172">
        <v>0.76</v>
      </c>
      <c r="AX172">
        <v>0.68</v>
      </c>
      <c r="AY172">
        <v>0.69</v>
      </c>
      <c r="AZ172">
        <v>0.66</v>
      </c>
      <c r="BA172">
        <v>0.61</v>
      </c>
      <c r="BB172">
        <v>0.47</v>
      </c>
      <c r="BC172">
        <v>0.26</v>
      </c>
      <c r="BD172">
        <v>0.09</v>
      </c>
      <c r="BE172">
        <v>0.01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0.91</v>
      </c>
    </row>
    <row r="173" spans="1:63" x14ac:dyDescent="0.25">
      <c r="F173" s="125"/>
    </row>
    <row r="174" spans="1:63" x14ac:dyDescent="0.25">
      <c r="A174" t="s">
        <v>75</v>
      </c>
      <c r="B174" t="s">
        <v>34</v>
      </c>
      <c r="C174" t="s">
        <v>76</v>
      </c>
      <c r="D174" t="s">
        <v>77</v>
      </c>
      <c r="E174" t="s">
        <v>78</v>
      </c>
      <c r="F174" t="s">
        <v>79</v>
      </c>
      <c r="G174" t="s">
        <v>49</v>
      </c>
      <c r="H174" t="s">
        <v>51</v>
      </c>
      <c r="I174" t="s">
        <v>52</v>
      </c>
      <c r="J174" t="s">
        <v>53</v>
      </c>
      <c r="K174">
        <v>0.06</v>
      </c>
      <c r="L174">
        <v>0.12</v>
      </c>
      <c r="M174">
        <v>0.24</v>
      </c>
      <c r="N174">
        <v>0.49</v>
      </c>
      <c r="O174">
        <v>0.57999999999999996</v>
      </c>
      <c r="P174">
        <v>0.69</v>
      </c>
      <c r="Q174">
        <v>0.82</v>
      </c>
      <c r="R174">
        <v>0.98</v>
      </c>
      <c r="S174">
        <v>1.1599999999999999</v>
      </c>
      <c r="T174">
        <v>1.38</v>
      </c>
      <c r="U174">
        <v>1.64</v>
      </c>
      <c r="V174">
        <v>1.95</v>
      </c>
      <c r="W174">
        <v>2.2999999999999998</v>
      </c>
      <c r="X174">
        <v>2.8</v>
      </c>
      <c r="Y174">
        <v>3.3</v>
      </c>
      <c r="Z174">
        <v>3.9</v>
      </c>
      <c r="AA174">
        <v>4.5999999999999996</v>
      </c>
      <c r="AB174">
        <v>5.5</v>
      </c>
      <c r="AC174">
        <v>6.6</v>
      </c>
      <c r="AD174">
        <v>7.8</v>
      </c>
      <c r="AE174">
        <v>9.3000000000000007</v>
      </c>
      <c r="AF174">
        <v>11</v>
      </c>
      <c r="AG174">
        <v>13.1</v>
      </c>
      <c r="AH174">
        <v>15.6</v>
      </c>
      <c r="AI174">
        <v>18.600000000000001</v>
      </c>
      <c r="AJ174">
        <v>22.1</v>
      </c>
      <c r="AK174">
        <v>26.3</v>
      </c>
      <c r="AL174">
        <v>31.2</v>
      </c>
      <c r="AM174">
        <v>37</v>
      </c>
      <c r="AN174">
        <v>44</v>
      </c>
      <c r="AO174">
        <v>53</v>
      </c>
      <c r="AP174">
        <v>63</v>
      </c>
      <c r="AQ174">
        <v>74</v>
      </c>
      <c r="AR174">
        <v>88</v>
      </c>
      <c r="AS174">
        <v>105</v>
      </c>
      <c r="AT174">
        <v>125</v>
      </c>
      <c r="AU174">
        <v>149</v>
      </c>
      <c r="AV174">
        <v>177</v>
      </c>
      <c r="AW174">
        <v>210</v>
      </c>
      <c r="AX174">
        <v>250</v>
      </c>
      <c r="AY174">
        <v>297</v>
      </c>
      <c r="AZ174">
        <v>354</v>
      </c>
      <c r="BA174">
        <v>420</v>
      </c>
      <c r="BB174">
        <v>500</v>
      </c>
      <c r="BC174">
        <v>595</v>
      </c>
      <c r="BD174">
        <v>707</v>
      </c>
      <c r="BE174">
        <v>841</v>
      </c>
      <c r="BF174">
        <v>1000</v>
      </c>
      <c r="BG174">
        <v>1190</v>
      </c>
      <c r="BH174">
        <v>1410</v>
      </c>
      <c r="BI174">
        <v>1680</v>
      </c>
      <c r="BJ174">
        <v>2000</v>
      </c>
      <c r="BK174" t="s">
        <v>80</v>
      </c>
    </row>
    <row r="175" spans="1:63" x14ac:dyDescent="0.25">
      <c r="A175">
        <v>181</v>
      </c>
      <c r="B175" t="s">
        <v>258</v>
      </c>
      <c r="C175">
        <v>56.26</v>
      </c>
      <c r="D175">
        <v>32.909999999999997</v>
      </c>
      <c r="E175">
        <v>10.71</v>
      </c>
      <c r="F175" s="125">
        <v>45148.669432870367</v>
      </c>
      <c r="G175">
        <v>6.54</v>
      </c>
      <c r="H175">
        <v>0.44400000000000001</v>
      </c>
      <c r="I175">
        <v>3.15</v>
      </c>
      <c r="J175">
        <v>68.3</v>
      </c>
      <c r="K175">
        <v>0.21</v>
      </c>
      <c r="L175">
        <v>2.97</v>
      </c>
      <c r="M175">
        <v>8.07</v>
      </c>
      <c r="N175">
        <v>2.0299999999999998</v>
      </c>
      <c r="O175">
        <v>1.88</v>
      </c>
      <c r="P175">
        <v>1.69</v>
      </c>
      <c r="Q175">
        <v>1.81</v>
      </c>
      <c r="R175">
        <v>2.21</v>
      </c>
      <c r="S175">
        <v>3.15</v>
      </c>
      <c r="T175">
        <v>4.12</v>
      </c>
      <c r="U175">
        <v>5.22</v>
      </c>
      <c r="V175">
        <v>5.64</v>
      </c>
      <c r="W175">
        <v>7</v>
      </c>
      <c r="X175">
        <v>5.45</v>
      </c>
      <c r="Y175">
        <v>4.82</v>
      </c>
      <c r="Z175">
        <v>3.96</v>
      </c>
      <c r="AA175">
        <v>3.37</v>
      </c>
      <c r="AB175">
        <v>2.83</v>
      </c>
      <c r="AC175">
        <v>2.21</v>
      </c>
      <c r="AD175">
        <v>2.1</v>
      </c>
      <c r="AE175">
        <v>1.88</v>
      </c>
      <c r="AF175">
        <v>1.84</v>
      </c>
      <c r="AG175">
        <v>1.72</v>
      </c>
      <c r="AH175">
        <v>1.64</v>
      </c>
      <c r="AI175">
        <v>1.52</v>
      </c>
      <c r="AJ175">
        <v>1.51</v>
      </c>
      <c r="AK175">
        <v>1.5</v>
      </c>
      <c r="AL175">
        <v>1.55</v>
      </c>
      <c r="AM175">
        <v>1.65</v>
      </c>
      <c r="AN175">
        <v>1.85</v>
      </c>
      <c r="AO175">
        <v>1.78</v>
      </c>
      <c r="AP175">
        <v>1.66</v>
      </c>
      <c r="AQ175">
        <v>1.72</v>
      </c>
      <c r="AR175">
        <v>1.59</v>
      </c>
      <c r="AS175">
        <v>1.34</v>
      </c>
      <c r="AT175">
        <v>1.02</v>
      </c>
      <c r="AU175">
        <v>0.7</v>
      </c>
      <c r="AV175">
        <v>0.45</v>
      </c>
      <c r="AW175">
        <v>0.26</v>
      </c>
      <c r="AX175">
        <v>0.21</v>
      </c>
      <c r="AY175">
        <v>0.23</v>
      </c>
      <c r="AZ175">
        <v>0.28000000000000003</v>
      </c>
      <c r="BA175">
        <v>0.3</v>
      </c>
      <c r="BB175">
        <v>0.26</v>
      </c>
      <c r="BC175">
        <v>0.18</v>
      </c>
      <c r="BD175">
        <v>0.12</v>
      </c>
      <c r="BE175">
        <v>0.09</v>
      </c>
      <c r="BF175">
        <v>7.0000000000000007E-2</v>
      </c>
      <c r="BG175">
        <v>0.08</v>
      </c>
      <c r="BH175">
        <v>0.08</v>
      </c>
      <c r="BI175">
        <v>0.08</v>
      </c>
      <c r="BJ175">
        <v>0</v>
      </c>
      <c r="BK175">
        <v>1.45</v>
      </c>
    </row>
    <row r="176" spans="1:63" x14ac:dyDescent="0.25">
      <c r="A176">
        <v>182</v>
      </c>
      <c r="B176" t="s">
        <v>259</v>
      </c>
      <c r="C176">
        <v>63.74</v>
      </c>
      <c r="D176">
        <v>26.89</v>
      </c>
      <c r="E176">
        <v>9.25</v>
      </c>
      <c r="F176" s="125">
        <v>45148.618923611109</v>
      </c>
      <c r="G176">
        <v>12.09</v>
      </c>
      <c r="H176">
        <v>0.41699999999999998</v>
      </c>
      <c r="I176">
        <v>2.69</v>
      </c>
      <c r="J176">
        <v>55</v>
      </c>
      <c r="K176">
        <v>0.49</v>
      </c>
      <c r="L176">
        <v>3.57</v>
      </c>
      <c r="M176">
        <v>7.85</v>
      </c>
      <c r="N176">
        <v>1.91</v>
      </c>
      <c r="O176">
        <v>1.83</v>
      </c>
      <c r="P176">
        <v>1.77</v>
      </c>
      <c r="Q176">
        <v>2.04</v>
      </c>
      <c r="R176">
        <v>2.62</v>
      </c>
      <c r="S176">
        <v>3.76</v>
      </c>
      <c r="T176">
        <v>4.8899999999999997</v>
      </c>
      <c r="U176">
        <v>6.16</v>
      </c>
      <c r="V176">
        <v>6.61</v>
      </c>
      <c r="W176">
        <v>8.19</v>
      </c>
      <c r="X176">
        <v>6.38</v>
      </c>
      <c r="Y176">
        <v>5.66</v>
      </c>
      <c r="Z176">
        <v>4.63</v>
      </c>
      <c r="AA176">
        <v>3.85</v>
      </c>
      <c r="AB176">
        <v>3.1</v>
      </c>
      <c r="AC176">
        <v>2.2599999999999998</v>
      </c>
      <c r="AD176">
        <v>2</v>
      </c>
      <c r="AE176">
        <v>1.68</v>
      </c>
      <c r="AF176">
        <v>1.53</v>
      </c>
      <c r="AG176">
        <v>1.34</v>
      </c>
      <c r="AH176">
        <v>1.17</v>
      </c>
      <c r="AI176">
        <v>0.95</v>
      </c>
      <c r="AJ176">
        <v>0.82</v>
      </c>
      <c r="AK176">
        <v>0.71</v>
      </c>
      <c r="AL176">
        <v>0.65</v>
      </c>
      <c r="AM176">
        <v>0.66</v>
      </c>
      <c r="AN176">
        <v>0.77</v>
      </c>
      <c r="AO176">
        <v>0.79</v>
      </c>
      <c r="AP176">
        <v>0.8</v>
      </c>
      <c r="AQ176">
        <v>0.9</v>
      </c>
      <c r="AR176">
        <v>0.9</v>
      </c>
      <c r="AS176">
        <v>0.82</v>
      </c>
      <c r="AT176">
        <v>0.7</v>
      </c>
      <c r="AU176">
        <v>0.55000000000000004</v>
      </c>
      <c r="AV176">
        <v>0.43</v>
      </c>
      <c r="AW176">
        <v>0.34</v>
      </c>
      <c r="AX176">
        <v>0.32</v>
      </c>
      <c r="AY176">
        <v>0.38</v>
      </c>
      <c r="AZ176">
        <v>0.45</v>
      </c>
      <c r="BA176">
        <v>0.52</v>
      </c>
      <c r="BB176">
        <v>0.51</v>
      </c>
      <c r="BC176">
        <v>0.43</v>
      </c>
      <c r="BD176">
        <v>0.35</v>
      </c>
      <c r="BE176">
        <v>0.25</v>
      </c>
      <c r="BF176">
        <v>0.19</v>
      </c>
      <c r="BG176">
        <v>0.16</v>
      </c>
      <c r="BH176">
        <v>0.13</v>
      </c>
      <c r="BI176">
        <v>0.1</v>
      </c>
      <c r="BJ176">
        <v>0</v>
      </c>
      <c r="BK176">
        <v>1.45</v>
      </c>
    </row>
  </sheetData>
  <phoneticPr fontId="6" type="noConversion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D923-BD67-4194-AFDF-C351E773A8D8}">
  <dimension ref="A1:H20"/>
  <sheetViews>
    <sheetView workbookViewId="0">
      <selection activeCell="D8" sqref="D8"/>
    </sheetView>
  </sheetViews>
  <sheetFormatPr defaultRowHeight="15" x14ac:dyDescent="0.25"/>
  <cols>
    <col min="1" max="1" width="20.42578125" customWidth="1"/>
    <col min="4" max="4" width="16.85546875" customWidth="1"/>
    <col min="5" max="5" width="14.140625" customWidth="1"/>
    <col min="7" max="7" width="17.140625" customWidth="1"/>
  </cols>
  <sheetData>
    <row r="1" spans="1:8" x14ac:dyDescent="0.25">
      <c r="A1" s="76" t="s">
        <v>72</v>
      </c>
      <c r="B1" s="77">
        <v>25</v>
      </c>
    </row>
    <row r="2" spans="1:8" x14ac:dyDescent="0.25">
      <c r="A2" s="76" t="s">
        <v>73</v>
      </c>
      <c r="B2" s="77">
        <v>3</v>
      </c>
    </row>
    <row r="3" spans="1:8" ht="15.75" thickBot="1" x14ac:dyDescent="0.3"/>
    <row r="4" spans="1:8" ht="30.75" thickBot="1" x14ac:dyDescent="0.3">
      <c r="A4" s="159" t="s">
        <v>34</v>
      </c>
      <c r="B4" s="160"/>
      <c r="C4" s="161" t="s">
        <v>74</v>
      </c>
      <c r="D4" s="162"/>
      <c r="E4" s="87" t="s">
        <v>65</v>
      </c>
      <c r="F4" s="87" t="s">
        <v>66</v>
      </c>
      <c r="G4" s="88" t="s">
        <v>67</v>
      </c>
      <c r="H4" s="89">
        <f>AVERAGE(G6:G8)</f>
        <v>34.689601417244504</v>
      </c>
    </row>
    <row r="5" spans="1:8" ht="15.75" thickBot="1" x14ac:dyDescent="0.3">
      <c r="A5" s="163" t="s">
        <v>170</v>
      </c>
      <c r="B5" s="164"/>
      <c r="C5" s="163" t="s">
        <v>208</v>
      </c>
      <c r="D5" s="165"/>
      <c r="E5" s="90"/>
      <c r="F5" s="91"/>
      <c r="G5" s="92"/>
    </row>
    <row r="6" spans="1:8" x14ac:dyDescent="0.25">
      <c r="A6" s="93" t="s">
        <v>51</v>
      </c>
      <c r="B6" s="94">
        <v>0.58899999999999997</v>
      </c>
      <c r="C6" s="93" t="s">
        <v>51</v>
      </c>
      <c r="D6" s="94">
        <v>0.36199999999999999</v>
      </c>
      <c r="E6" s="93">
        <f>_xlfn.STDEV.S(B6,D6)</f>
        <v>0.16051323932934636</v>
      </c>
      <c r="F6" s="95">
        <f>AVERAGE(B6,D6)</f>
        <v>0.47549999999999998</v>
      </c>
      <c r="G6" s="96">
        <f>(E6/F6)*100</f>
        <v>33.75672751405812</v>
      </c>
    </row>
    <row r="7" spans="1:8" x14ac:dyDescent="0.25">
      <c r="A7" s="93" t="s">
        <v>52</v>
      </c>
      <c r="B7" s="94">
        <v>3.79</v>
      </c>
      <c r="C7" s="93" t="s">
        <v>52</v>
      </c>
      <c r="D7" s="94">
        <v>2.7</v>
      </c>
      <c r="E7" s="93">
        <f t="shared" ref="E7:E8" si="0">_xlfn.STDEV.S(B7,D7)</f>
        <v>0.77074639149333635</v>
      </c>
      <c r="F7" s="95">
        <f t="shared" ref="F7:F8" si="1">AVERAGE(B7,D7)</f>
        <v>3.2450000000000001</v>
      </c>
      <c r="G7" s="96">
        <f t="shared" ref="G7:G8" si="2">(E7/F7)*100</f>
        <v>23.751814838007281</v>
      </c>
    </row>
    <row r="8" spans="1:8" ht="15.75" thickBot="1" x14ac:dyDescent="0.3">
      <c r="A8" s="97" t="s">
        <v>53</v>
      </c>
      <c r="B8" s="98">
        <v>86.4</v>
      </c>
      <c r="C8" s="97" t="s">
        <v>53</v>
      </c>
      <c r="D8" s="98">
        <v>43.6</v>
      </c>
      <c r="E8" s="97">
        <f t="shared" si="0"/>
        <v>30.264170234784267</v>
      </c>
      <c r="F8" s="99">
        <f t="shared" si="1"/>
        <v>65</v>
      </c>
      <c r="G8" s="100">
        <f t="shared" si="2"/>
        <v>46.560261899668106</v>
      </c>
    </row>
    <row r="9" spans="1:8" ht="15.75" thickBot="1" x14ac:dyDescent="0.3"/>
    <row r="10" spans="1:8" ht="30.75" thickBot="1" x14ac:dyDescent="0.3">
      <c r="A10" s="159" t="s">
        <v>34</v>
      </c>
      <c r="B10" s="160"/>
      <c r="C10" s="161" t="s">
        <v>74</v>
      </c>
      <c r="D10" s="162"/>
      <c r="E10" s="87" t="s">
        <v>65</v>
      </c>
      <c r="F10" s="87" t="s">
        <v>66</v>
      </c>
      <c r="G10" s="88" t="s">
        <v>67</v>
      </c>
      <c r="H10" s="89">
        <f>AVERAGE(G12:G14)</f>
        <v>18.024107320015037</v>
      </c>
    </row>
    <row r="11" spans="1:8" ht="15.75" thickBot="1" x14ac:dyDescent="0.3">
      <c r="A11" s="163" t="s">
        <v>181</v>
      </c>
      <c r="B11" s="164"/>
      <c r="C11" s="163" t="s">
        <v>209</v>
      </c>
      <c r="D11" s="165"/>
      <c r="E11" s="90"/>
      <c r="F11" s="91"/>
      <c r="G11" s="92"/>
    </row>
    <row r="12" spans="1:8" x14ac:dyDescent="0.25">
      <c r="A12" s="93" t="s">
        <v>51</v>
      </c>
      <c r="B12" s="94">
        <v>0.53100000000000003</v>
      </c>
      <c r="C12" s="93" t="s">
        <v>51</v>
      </c>
      <c r="D12" s="94">
        <v>0.33800000000000002</v>
      </c>
      <c r="E12" s="93">
        <f>_xlfn.STDEV.S(B12,D12)</f>
        <v>0.13647160876900383</v>
      </c>
      <c r="F12" s="95">
        <f>AVERAGE(B12,D12)</f>
        <v>0.4345</v>
      </c>
      <c r="G12" s="96">
        <f>(E12/F12)*100</f>
        <v>31.408885792636092</v>
      </c>
    </row>
    <row r="13" spans="1:8" x14ac:dyDescent="0.25">
      <c r="A13" s="93" t="s">
        <v>52</v>
      </c>
      <c r="B13" s="94">
        <v>2.93</v>
      </c>
      <c r="C13" s="93" t="s">
        <v>52</v>
      </c>
      <c r="D13" s="94">
        <v>2.4700000000000002</v>
      </c>
      <c r="E13" s="93">
        <f t="shared" ref="E13:E14" si="3">_xlfn.STDEV.S(B13,D13)</f>
        <v>0.32526911934581182</v>
      </c>
      <c r="F13" s="95">
        <f t="shared" ref="F13:F14" si="4">AVERAGE(B13,D13)</f>
        <v>2.7</v>
      </c>
      <c r="G13" s="96">
        <f t="shared" ref="G13:G14" si="5">(E13/F13)*100</f>
        <v>12.047004420215252</v>
      </c>
    </row>
    <row r="14" spans="1:8" ht="15.75" thickBot="1" x14ac:dyDescent="0.3">
      <c r="A14" s="97" t="s">
        <v>53</v>
      </c>
      <c r="B14" s="98">
        <v>58</v>
      </c>
      <c r="C14" s="97" t="s">
        <v>53</v>
      </c>
      <c r="D14" s="98">
        <v>49.9</v>
      </c>
      <c r="E14" s="97">
        <f t="shared" si="3"/>
        <v>5.7275649276110361</v>
      </c>
      <c r="F14" s="99">
        <f t="shared" si="4"/>
        <v>53.95</v>
      </c>
      <c r="G14" s="100">
        <f t="shared" si="5"/>
        <v>10.616431747193763</v>
      </c>
    </row>
    <row r="15" spans="1:8" ht="15.75" thickBot="1" x14ac:dyDescent="0.3"/>
    <row r="16" spans="1:8" ht="30.75" thickBot="1" x14ac:dyDescent="0.3">
      <c r="A16" s="159" t="s">
        <v>34</v>
      </c>
      <c r="B16" s="160"/>
      <c r="C16" s="161" t="s">
        <v>74</v>
      </c>
      <c r="D16" s="162"/>
      <c r="E16" s="87" t="s">
        <v>65</v>
      </c>
      <c r="F16" s="87" t="s">
        <v>66</v>
      </c>
      <c r="G16" s="88" t="s">
        <v>67</v>
      </c>
      <c r="H16" s="89">
        <f>AVERAGE(G18:G20)</f>
        <v>3.1227471800030728</v>
      </c>
    </row>
    <row r="17" spans="1:7" ht="15.75" thickBot="1" x14ac:dyDescent="0.3">
      <c r="A17" s="163" t="s">
        <v>219</v>
      </c>
      <c r="B17" s="164"/>
      <c r="C17" s="163" t="s">
        <v>220</v>
      </c>
      <c r="D17" s="165"/>
      <c r="E17" s="90"/>
      <c r="F17" s="91"/>
      <c r="G17" s="92"/>
    </row>
    <row r="18" spans="1:7" x14ac:dyDescent="0.25">
      <c r="A18" s="93" t="s">
        <v>51</v>
      </c>
      <c r="B18" s="94">
        <v>1.25</v>
      </c>
      <c r="C18" s="93" t="s">
        <v>51</v>
      </c>
      <c r="D18" s="94">
        <v>1.27</v>
      </c>
      <c r="E18" s="93">
        <f>_xlfn.STDEV.S(B18,D18)</f>
        <v>1.4142135623730963E-2</v>
      </c>
      <c r="F18" s="95">
        <f>AVERAGE(B18,D18)</f>
        <v>1.26</v>
      </c>
      <c r="G18" s="96">
        <f>(E18/F18)*100</f>
        <v>1.1223917161691239</v>
      </c>
    </row>
    <row r="19" spans="1:7" x14ac:dyDescent="0.25">
      <c r="A19" s="93" t="s">
        <v>52</v>
      </c>
      <c r="B19" s="94">
        <v>4.54</v>
      </c>
      <c r="C19" s="93" t="s">
        <v>52</v>
      </c>
      <c r="D19" s="94">
        <v>4.76</v>
      </c>
      <c r="E19" s="93">
        <f t="shared" ref="E19:E20" si="6">_xlfn.STDEV.S(B19,D19)</f>
        <v>0.15556349186104027</v>
      </c>
      <c r="F19" s="95">
        <f t="shared" ref="F19:F20" si="7">AVERAGE(B19,D19)</f>
        <v>4.6500000000000004</v>
      </c>
      <c r="G19" s="96">
        <f t="shared" ref="G19:G20" si="8">(E19/F19)*100</f>
        <v>3.3454514378718332</v>
      </c>
    </row>
    <row r="20" spans="1:7" ht="15.75" thickBot="1" x14ac:dyDescent="0.3">
      <c r="A20" s="97" t="s">
        <v>53</v>
      </c>
      <c r="B20" s="98">
        <v>98.9</v>
      </c>
      <c r="C20" s="97" t="s">
        <v>53</v>
      </c>
      <c r="D20" s="98">
        <v>106</v>
      </c>
      <c r="E20" s="97">
        <f t="shared" si="6"/>
        <v>5.0204581464244837</v>
      </c>
      <c r="F20" s="99">
        <f t="shared" si="7"/>
        <v>102.45</v>
      </c>
      <c r="G20" s="100">
        <f t="shared" si="8"/>
        <v>4.9003983859682609</v>
      </c>
    </row>
  </sheetData>
  <mergeCells count="12">
    <mergeCell ref="A4:B4"/>
    <mergeCell ref="C4:D4"/>
    <mergeCell ref="A5:B5"/>
    <mergeCell ref="C5:D5"/>
    <mergeCell ref="A10:B10"/>
    <mergeCell ref="C10:D10"/>
    <mergeCell ref="A16:B16"/>
    <mergeCell ref="C16:D16"/>
    <mergeCell ref="A17:B17"/>
    <mergeCell ref="C17:D17"/>
    <mergeCell ref="A11:B11"/>
    <mergeCell ref="C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46ED-E4C6-462B-9232-4B11D56D8A1B}">
  <dimension ref="A1:I40"/>
  <sheetViews>
    <sheetView topLeftCell="A16" workbookViewId="0">
      <selection activeCell="A52" sqref="A52"/>
    </sheetView>
  </sheetViews>
  <sheetFormatPr defaultRowHeight="15" x14ac:dyDescent="0.25"/>
  <cols>
    <col min="1" max="1" width="35.140625" customWidth="1"/>
    <col min="2" max="2" width="27.42578125" customWidth="1"/>
    <col min="3" max="3" width="19.42578125" customWidth="1"/>
    <col min="4" max="4" width="14.7109375" customWidth="1"/>
    <col min="5" max="5" width="15" customWidth="1"/>
    <col min="6" max="6" width="17.28515625" customWidth="1"/>
    <col min="7" max="7" width="18.5703125" customWidth="1"/>
    <col min="8" max="8" width="55.85546875" customWidth="1"/>
    <col min="9" max="9" width="33" customWidth="1"/>
  </cols>
  <sheetData>
    <row r="1" spans="1:2" ht="15.75" thickBot="1" x14ac:dyDescent="0.3">
      <c r="A1" s="166" t="s">
        <v>32</v>
      </c>
      <c r="B1" s="167"/>
    </row>
    <row r="2" spans="1:2" x14ac:dyDescent="0.25">
      <c r="A2" s="57" t="s">
        <v>33</v>
      </c>
      <c r="B2" s="84" t="s">
        <v>186</v>
      </c>
    </row>
    <row r="3" spans="1:2" x14ac:dyDescent="0.25">
      <c r="A3" s="58" t="s">
        <v>34</v>
      </c>
      <c r="B3" s="86" t="s">
        <v>187</v>
      </c>
    </row>
    <row r="4" spans="1:2" ht="30" x14ac:dyDescent="0.25">
      <c r="A4" s="58" t="s">
        <v>35</v>
      </c>
      <c r="B4" s="85" t="s">
        <v>188</v>
      </c>
    </row>
    <row r="5" spans="1:2" ht="15.75" thickBot="1" x14ac:dyDescent="0.3"/>
    <row r="6" spans="1:2" ht="15.75" thickBot="1" x14ac:dyDescent="0.3">
      <c r="A6" s="168" t="s">
        <v>36</v>
      </c>
      <c r="B6" s="169"/>
    </row>
    <row r="7" spans="1:2" x14ac:dyDescent="0.25">
      <c r="A7" s="59" t="s">
        <v>37</v>
      </c>
      <c r="B7" s="59" t="s">
        <v>38</v>
      </c>
    </row>
    <row r="8" spans="1:2" x14ac:dyDescent="0.25">
      <c r="A8" s="60" t="s">
        <v>39</v>
      </c>
      <c r="B8" s="60">
        <v>1.52</v>
      </c>
    </row>
    <row r="9" spans="1:2" x14ac:dyDescent="0.25">
      <c r="A9" s="60" t="s">
        <v>40</v>
      </c>
      <c r="B9" s="60">
        <v>0</v>
      </c>
    </row>
    <row r="10" spans="1:2" x14ac:dyDescent="0.25">
      <c r="A10" s="60" t="s">
        <v>41</v>
      </c>
      <c r="B10" s="60" t="s">
        <v>42</v>
      </c>
    </row>
    <row r="11" spans="1:2" x14ac:dyDescent="0.25">
      <c r="A11" s="60" t="s">
        <v>43</v>
      </c>
      <c r="B11" s="60">
        <v>1.33</v>
      </c>
    </row>
    <row r="12" spans="1:2" x14ac:dyDescent="0.25">
      <c r="A12" s="60" t="s">
        <v>44</v>
      </c>
      <c r="B12" s="60" t="s">
        <v>45</v>
      </c>
    </row>
    <row r="13" spans="1:2" x14ac:dyDescent="0.25">
      <c r="A13" s="60" t="s">
        <v>46</v>
      </c>
      <c r="B13" s="60" t="s">
        <v>47</v>
      </c>
    </row>
    <row r="14" spans="1:2" x14ac:dyDescent="0.25">
      <c r="A14" s="60" t="s">
        <v>48</v>
      </c>
      <c r="B14" s="83">
        <v>3.2000000000000002E-3</v>
      </c>
    </row>
    <row r="15" spans="1:2" x14ac:dyDescent="0.25">
      <c r="A15" s="60" t="s">
        <v>49</v>
      </c>
      <c r="B15" s="83">
        <v>2.6800000000000001E-2</v>
      </c>
    </row>
    <row r="16" spans="1:2" ht="15.75" thickBot="1" x14ac:dyDescent="0.3"/>
    <row r="17" spans="1:5" ht="15.75" thickBot="1" x14ac:dyDescent="0.3">
      <c r="A17" s="170" t="s">
        <v>50</v>
      </c>
      <c r="B17" s="171"/>
    </row>
    <row r="18" spans="1:5" x14ac:dyDescent="0.25">
      <c r="A18" s="61" t="s">
        <v>51</v>
      </c>
      <c r="B18" s="61">
        <v>21.8</v>
      </c>
    </row>
    <row r="19" spans="1:5" x14ac:dyDescent="0.25">
      <c r="A19" s="62" t="s">
        <v>52</v>
      </c>
      <c r="B19" s="62">
        <v>32.1</v>
      </c>
    </row>
    <row r="20" spans="1:5" x14ac:dyDescent="0.25">
      <c r="A20" s="62" t="s">
        <v>53</v>
      </c>
      <c r="B20" s="62">
        <v>41.4</v>
      </c>
    </row>
    <row r="21" spans="1:5" x14ac:dyDescent="0.25">
      <c r="A21" s="62"/>
      <c r="B21" s="62" t="s">
        <v>54</v>
      </c>
    </row>
    <row r="22" spans="1:5" ht="15.75" thickBot="1" x14ac:dyDescent="0.3"/>
    <row r="23" spans="1:5" ht="15.75" thickBot="1" x14ac:dyDescent="0.3">
      <c r="A23" s="172" t="s">
        <v>55</v>
      </c>
      <c r="B23" s="173"/>
    </row>
    <row r="24" spans="1:5" x14ac:dyDescent="0.25">
      <c r="A24" s="63" t="s">
        <v>56</v>
      </c>
      <c r="B24" s="124">
        <v>1.05E-4</v>
      </c>
      <c r="E24" s="123"/>
    </row>
    <row r="25" spans="1:5" x14ac:dyDescent="0.25">
      <c r="A25" s="63" t="s">
        <v>57</v>
      </c>
      <c r="B25" s="121">
        <v>0.68799999999999994</v>
      </c>
    </row>
    <row r="26" spans="1:5" x14ac:dyDescent="0.25">
      <c r="A26" s="63" t="s">
        <v>58</v>
      </c>
      <c r="B26" s="121">
        <v>0.21199999999999999</v>
      </c>
    </row>
    <row r="27" spans="1:5" x14ac:dyDescent="0.25">
      <c r="A27" s="63" t="s">
        <v>59</v>
      </c>
      <c r="B27" s="121" t="s">
        <v>189</v>
      </c>
    </row>
    <row r="28" spans="1:5" x14ac:dyDescent="0.25">
      <c r="A28" s="63" t="s">
        <v>60</v>
      </c>
      <c r="B28" s="121" t="s">
        <v>190</v>
      </c>
    </row>
    <row r="29" spans="1:5" x14ac:dyDescent="0.25">
      <c r="A29" s="63" t="s">
        <v>61</v>
      </c>
      <c r="B29" s="121" t="s">
        <v>191</v>
      </c>
    </row>
    <row r="30" spans="1:5" x14ac:dyDescent="0.25">
      <c r="A30" s="64" t="s">
        <v>51</v>
      </c>
      <c r="B30" s="121" t="s">
        <v>192</v>
      </c>
    </row>
    <row r="31" spans="1:5" x14ac:dyDescent="0.25">
      <c r="A31" s="64" t="s">
        <v>52</v>
      </c>
      <c r="B31" s="121" t="s">
        <v>193</v>
      </c>
    </row>
    <row r="32" spans="1:5" x14ac:dyDescent="0.25">
      <c r="A32" s="65" t="s">
        <v>53</v>
      </c>
      <c r="B32" s="121" t="s">
        <v>194</v>
      </c>
    </row>
    <row r="33" spans="1:9" ht="15.75" thickBot="1" x14ac:dyDescent="0.3"/>
    <row r="34" spans="1:9" ht="45.75" thickBot="1" x14ac:dyDescent="0.3">
      <c r="A34" s="2" t="s">
        <v>62</v>
      </c>
      <c r="B34" s="66" t="s">
        <v>63</v>
      </c>
      <c r="C34" s="67" t="s">
        <v>64</v>
      </c>
      <c r="D34" s="68" t="s">
        <v>65</v>
      </c>
      <c r="E34" s="68" t="s">
        <v>66</v>
      </c>
      <c r="F34" s="69" t="s">
        <v>67</v>
      </c>
      <c r="G34" s="174" t="s">
        <v>68</v>
      </c>
      <c r="H34" s="70" t="s">
        <v>69</v>
      </c>
    </row>
    <row r="35" spans="1:9" ht="30" x14ac:dyDescent="0.25">
      <c r="A35" s="71" t="s">
        <v>51</v>
      </c>
      <c r="B35" s="72">
        <v>21.8</v>
      </c>
      <c r="C35" s="73">
        <v>22.6</v>
      </c>
      <c r="D35" s="72">
        <f>_xlfn.STDEV.S(B35,C35)</f>
        <v>0.56568542494923857</v>
      </c>
      <c r="E35" s="72">
        <f>AVERAGE(C35,B35)</f>
        <v>22.200000000000003</v>
      </c>
      <c r="F35" s="74">
        <f>(D35/E35)*100</f>
        <v>2.5481325448163896</v>
      </c>
      <c r="G35" s="175"/>
      <c r="H35" s="75" t="s">
        <v>23</v>
      </c>
      <c r="I35" s="35"/>
    </row>
    <row r="36" spans="1:9" ht="30" x14ac:dyDescent="0.25">
      <c r="A36" s="71" t="s">
        <v>52</v>
      </c>
      <c r="B36" s="76">
        <v>32.1</v>
      </c>
      <c r="C36" s="77">
        <v>31.8</v>
      </c>
      <c r="D36" s="76">
        <f t="shared" ref="D36:D37" si="0">_xlfn.STDEV.S(B36,C36)</f>
        <v>0.21213203435596475</v>
      </c>
      <c r="E36" s="76">
        <f t="shared" ref="E36:E37" si="1">AVERAGE(C36,B36)</f>
        <v>31.950000000000003</v>
      </c>
      <c r="F36" s="78">
        <f t="shared" ref="F36:F37" si="2">(D36/E36)*100</f>
        <v>0.66395002928314473</v>
      </c>
      <c r="G36" s="175"/>
      <c r="H36" s="79" t="s">
        <v>25</v>
      </c>
      <c r="I36" s="35"/>
    </row>
    <row r="37" spans="1:9" ht="30.75" thickBot="1" x14ac:dyDescent="0.3">
      <c r="A37" s="71" t="s">
        <v>53</v>
      </c>
      <c r="B37" s="76">
        <v>41.4</v>
      </c>
      <c r="C37" s="77">
        <v>44.5</v>
      </c>
      <c r="D37" s="76">
        <f t="shared" si="0"/>
        <v>2.1920310216782983</v>
      </c>
      <c r="E37" s="76">
        <f t="shared" si="1"/>
        <v>42.95</v>
      </c>
      <c r="F37" s="78">
        <f t="shared" si="2"/>
        <v>5.1036810749203676</v>
      </c>
      <c r="G37" s="176"/>
      <c r="H37" s="79" t="s">
        <v>27</v>
      </c>
      <c r="I37" s="35"/>
    </row>
    <row r="39" spans="1:9" ht="15.75" thickBot="1" x14ac:dyDescent="0.3"/>
    <row r="40" spans="1:9" ht="15.75" thickBot="1" x14ac:dyDescent="0.3">
      <c r="A40" s="82" t="s">
        <v>70</v>
      </c>
      <c r="B40" t="s">
        <v>71</v>
      </c>
    </row>
  </sheetData>
  <mergeCells count="5">
    <mergeCell ref="A1:B1"/>
    <mergeCell ref="A6:B6"/>
    <mergeCell ref="A17:B17"/>
    <mergeCell ref="A23:B23"/>
    <mergeCell ref="G34:G3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A269-CD7C-4CC3-AA3F-8FB73544BCBF}">
  <dimension ref="A1:J25"/>
  <sheetViews>
    <sheetView tabSelected="1" zoomScale="80" zoomScaleNormal="80" workbookViewId="0">
      <selection activeCell="P20" sqref="P20"/>
    </sheetView>
  </sheetViews>
  <sheetFormatPr defaultRowHeight="15" x14ac:dyDescent="0.25"/>
  <cols>
    <col min="1" max="1" width="29" customWidth="1"/>
    <col min="2" max="2" width="43.42578125" customWidth="1"/>
    <col min="3" max="3" width="12.28515625" customWidth="1"/>
    <col min="4" max="4" width="12.140625" customWidth="1"/>
    <col min="5" max="5" width="26.5703125" customWidth="1"/>
    <col min="8" max="8" width="23.42578125" customWidth="1"/>
    <col min="9" max="9" width="40.42578125" customWidth="1"/>
    <col min="10" max="10" width="12.7109375" customWidth="1"/>
  </cols>
  <sheetData>
    <row r="1" spans="1:10" ht="15.75" thickBot="1" x14ac:dyDescent="0.3">
      <c r="A1" s="186" t="s">
        <v>0</v>
      </c>
      <c r="B1" s="187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186" t="s">
        <v>1</v>
      </c>
      <c r="B2" s="187"/>
      <c r="C2" s="1"/>
      <c r="D2" s="188" t="s">
        <v>2</v>
      </c>
      <c r="E2" s="189"/>
      <c r="F2" s="190"/>
      <c r="G2" s="188" t="s">
        <v>243</v>
      </c>
      <c r="H2" s="190"/>
      <c r="I2" s="177" t="s">
        <v>3</v>
      </c>
      <c r="J2" s="179">
        <v>45154</v>
      </c>
    </row>
    <row r="3" spans="1:10" ht="15.75" thickBot="1" x14ac:dyDescent="0.3">
      <c r="A3" s="180" t="s">
        <v>4</v>
      </c>
      <c r="B3" s="181"/>
      <c r="C3" s="1"/>
      <c r="D3" s="191"/>
      <c r="E3" s="192"/>
      <c r="F3" s="193"/>
      <c r="G3" s="191"/>
      <c r="H3" s="193"/>
      <c r="I3" s="178"/>
      <c r="J3" s="178"/>
    </row>
    <row r="4" spans="1:10" ht="15.75" thickBot="1" x14ac:dyDescent="0.3">
      <c r="A4" s="194" t="s">
        <v>5</v>
      </c>
      <c r="B4" s="195"/>
      <c r="C4" s="2"/>
      <c r="D4" s="188" t="s">
        <v>6</v>
      </c>
      <c r="E4" s="189"/>
      <c r="F4" s="190"/>
      <c r="G4" s="196" t="s">
        <v>251</v>
      </c>
      <c r="H4" s="197"/>
      <c r="I4" s="177" t="s">
        <v>3</v>
      </c>
      <c r="J4" s="184">
        <v>45154</v>
      </c>
    </row>
    <row r="5" spans="1:10" ht="15.75" thickBot="1" x14ac:dyDescent="0.3">
      <c r="A5" s="3" t="s">
        <v>7</v>
      </c>
      <c r="B5" s="4" t="s">
        <v>241</v>
      </c>
      <c r="C5" s="2"/>
      <c r="D5" s="191"/>
      <c r="E5" s="192"/>
      <c r="F5" s="193"/>
      <c r="G5" s="198"/>
      <c r="H5" s="199"/>
      <c r="I5" s="178"/>
      <c r="J5" s="185"/>
    </row>
    <row r="6" spans="1:10" x14ac:dyDescent="0.25">
      <c r="A6" s="5" t="s">
        <v>8</v>
      </c>
      <c r="B6" s="6">
        <v>25</v>
      </c>
      <c r="C6" s="2"/>
      <c r="D6" s="2"/>
      <c r="E6" s="2"/>
      <c r="F6" s="2"/>
      <c r="G6" s="2"/>
      <c r="H6" s="1"/>
      <c r="I6" s="1"/>
      <c r="J6" s="1"/>
    </row>
    <row r="7" spans="1:10" x14ac:dyDescent="0.25">
      <c r="A7" s="5" t="s">
        <v>9</v>
      </c>
      <c r="B7" s="7" t="s">
        <v>242</v>
      </c>
      <c r="C7" s="2"/>
      <c r="D7" s="2"/>
      <c r="E7" s="2"/>
      <c r="F7" s="2"/>
      <c r="G7" s="2"/>
      <c r="H7" s="1"/>
      <c r="I7" s="1"/>
      <c r="J7" s="1"/>
    </row>
    <row r="8" spans="1:10" x14ac:dyDescent="0.25">
      <c r="A8" s="5" t="s">
        <v>10</v>
      </c>
      <c r="B8" s="6" t="s">
        <v>186</v>
      </c>
      <c r="C8" s="2"/>
      <c r="D8" s="2"/>
      <c r="E8" s="2"/>
      <c r="F8" s="2"/>
      <c r="G8" s="2"/>
      <c r="H8" s="1"/>
      <c r="I8" s="1"/>
      <c r="J8" s="1"/>
    </row>
    <row r="9" spans="1:10" x14ac:dyDescent="0.25">
      <c r="A9" s="5" t="s">
        <v>11</v>
      </c>
      <c r="B9" s="8">
        <v>45154</v>
      </c>
      <c r="C9" s="2"/>
      <c r="D9" s="2"/>
      <c r="E9" s="2"/>
      <c r="F9" s="2"/>
      <c r="G9" s="2"/>
      <c r="H9" s="1"/>
      <c r="I9" s="1"/>
      <c r="J9" s="1"/>
    </row>
    <row r="10" spans="1:10" ht="15.75" thickBot="1" x14ac:dyDescent="0.3">
      <c r="A10" s="9" t="s">
        <v>12</v>
      </c>
      <c r="B10" s="10" t="s">
        <v>248</v>
      </c>
      <c r="C10" s="2"/>
      <c r="D10" s="2"/>
      <c r="E10" s="2"/>
      <c r="F10" s="2"/>
      <c r="G10" s="2"/>
      <c r="H10" s="1"/>
      <c r="I10" s="1"/>
      <c r="J10" s="1"/>
    </row>
    <row r="11" spans="1:10" ht="45.75" thickBot="1" x14ac:dyDescent="0.3">
      <c r="A11" s="2"/>
      <c r="B11" s="2"/>
      <c r="C11" s="182" t="s">
        <v>13</v>
      </c>
      <c r="D11" s="183"/>
      <c r="E11" s="11" t="s">
        <v>14</v>
      </c>
      <c r="F11" s="182" t="s">
        <v>15</v>
      </c>
      <c r="G11" s="183"/>
      <c r="H11" s="12" t="s">
        <v>16</v>
      </c>
      <c r="I11" s="12" t="s">
        <v>17</v>
      </c>
      <c r="J11" s="1"/>
    </row>
    <row r="12" spans="1:10" ht="15.75" thickBot="1" x14ac:dyDescent="0.3">
      <c r="A12" s="2"/>
      <c r="B12" s="2"/>
      <c r="C12" s="13" t="s">
        <v>18</v>
      </c>
      <c r="D12" s="6" t="s">
        <v>19</v>
      </c>
      <c r="E12" s="14"/>
      <c r="F12" s="15" t="s">
        <v>18</v>
      </c>
      <c r="G12" s="16" t="s">
        <v>19</v>
      </c>
      <c r="H12" s="17"/>
      <c r="I12" s="18"/>
      <c r="J12" s="1"/>
    </row>
    <row r="13" spans="1:10" ht="15.75" thickBot="1" x14ac:dyDescent="0.3">
      <c r="A13" s="201" t="s">
        <v>20</v>
      </c>
      <c r="B13" s="202"/>
      <c r="C13" s="13" t="s">
        <v>18</v>
      </c>
      <c r="D13" s="6"/>
      <c r="E13" s="14"/>
      <c r="F13" s="19" t="s">
        <v>18</v>
      </c>
      <c r="G13" s="20"/>
      <c r="H13" s="21"/>
      <c r="I13" s="22"/>
      <c r="J13" s="1"/>
    </row>
    <row r="14" spans="1:10" ht="43.5" customHeight="1" x14ac:dyDescent="0.25">
      <c r="A14" s="203" t="s">
        <v>21</v>
      </c>
      <c r="B14" s="204"/>
      <c r="C14" s="13" t="s">
        <v>18</v>
      </c>
      <c r="D14" s="6"/>
      <c r="E14" s="23"/>
      <c r="F14" s="24" t="s">
        <v>18</v>
      </c>
      <c r="G14" s="25"/>
      <c r="H14" s="21"/>
      <c r="I14" s="22"/>
      <c r="J14" s="1"/>
    </row>
    <row r="15" spans="1:10" ht="30" x14ac:dyDescent="0.25">
      <c r="A15" s="26" t="s">
        <v>22</v>
      </c>
      <c r="B15" s="27" t="s">
        <v>23</v>
      </c>
      <c r="C15" s="13" t="s">
        <v>18</v>
      </c>
      <c r="D15" s="6"/>
      <c r="E15" s="23"/>
      <c r="F15" s="24" t="s">
        <v>18</v>
      </c>
      <c r="G15" s="25"/>
      <c r="H15" s="21"/>
      <c r="I15" s="22"/>
      <c r="J15" s="1"/>
    </row>
    <row r="16" spans="1:10" ht="30" x14ac:dyDescent="0.25">
      <c r="A16" s="26" t="s">
        <v>24</v>
      </c>
      <c r="B16" s="27" t="s">
        <v>25</v>
      </c>
      <c r="C16" s="13" t="s">
        <v>18</v>
      </c>
      <c r="D16" s="6"/>
      <c r="E16" s="23"/>
      <c r="F16" s="24" t="s">
        <v>18</v>
      </c>
      <c r="G16" s="25"/>
      <c r="H16" s="21"/>
      <c r="I16" s="22"/>
      <c r="J16" s="1"/>
    </row>
    <row r="17" spans="1:10" ht="30.75" thickBot="1" x14ac:dyDescent="0.3">
      <c r="A17" s="28" t="s">
        <v>26</v>
      </c>
      <c r="B17" s="29" t="s">
        <v>27</v>
      </c>
      <c r="C17" s="30" t="s">
        <v>18</v>
      </c>
      <c r="D17" s="31"/>
      <c r="E17" s="32"/>
      <c r="F17" s="33" t="s">
        <v>18</v>
      </c>
      <c r="G17" s="10"/>
      <c r="H17" s="34"/>
      <c r="I17" s="22"/>
      <c r="J17" s="1"/>
    </row>
    <row r="18" spans="1:10" ht="15.75" thickBot="1" x14ac:dyDescent="0.3">
      <c r="A18" s="35"/>
      <c r="B18" s="35"/>
      <c r="C18" s="2"/>
      <c r="D18" s="1"/>
      <c r="E18" s="1"/>
      <c r="F18" s="1"/>
      <c r="G18" s="1"/>
      <c r="H18" s="36"/>
      <c r="I18" s="1"/>
      <c r="J18" s="1"/>
    </row>
    <row r="19" spans="1:10" ht="41.25" customHeight="1" thickBot="1" x14ac:dyDescent="0.3">
      <c r="A19" s="201" t="s">
        <v>28</v>
      </c>
      <c r="B19" s="202"/>
      <c r="C19" s="37" t="s">
        <v>18</v>
      </c>
      <c r="D19" s="38"/>
      <c r="E19" s="39"/>
      <c r="F19" s="40" t="s">
        <v>18</v>
      </c>
      <c r="G19" s="41"/>
      <c r="H19" s="42"/>
      <c r="I19" s="43"/>
      <c r="J19" s="1"/>
    </row>
    <row r="20" spans="1:10" ht="51.75" thickBot="1" x14ac:dyDescent="0.3">
      <c r="A20" s="205" t="s">
        <v>29</v>
      </c>
      <c r="B20" s="206"/>
      <c r="C20" s="44"/>
      <c r="D20" s="45" t="s">
        <v>19</v>
      </c>
      <c r="E20" s="46" t="s">
        <v>246</v>
      </c>
      <c r="F20" s="47"/>
      <c r="G20" s="48" t="s">
        <v>19</v>
      </c>
      <c r="H20" s="49" t="s">
        <v>249</v>
      </c>
      <c r="I20" s="56" t="s">
        <v>250</v>
      </c>
      <c r="J20" s="1"/>
    </row>
    <row r="21" spans="1:10" ht="15.75" thickBot="1" x14ac:dyDescent="0.3">
      <c r="A21" s="35"/>
      <c r="B21" s="35"/>
      <c r="C21" s="1"/>
      <c r="D21" s="1"/>
      <c r="E21" s="1"/>
      <c r="F21" s="1"/>
      <c r="G21" s="1"/>
      <c r="H21" s="1"/>
      <c r="I21" s="1"/>
      <c r="J21" s="1"/>
    </row>
    <row r="22" spans="1:10" ht="30.75" customHeight="1" thickBot="1" x14ac:dyDescent="0.3">
      <c r="A22" s="207" t="s">
        <v>30</v>
      </c>
      <c r="B22" s="208"/>
      <c r="C22" s="37" t="s">
        <v>18</v>
      </c>
      <c r="D22" s="38"/>
      <c r="E22" s="50"/>
      <c r="F22" s="51" t="s">
        <v>18</v>
      </c>
      <c r="G22" s="52"/>
      <c r="H22" s="53"/>
      <c r="I22" s="43"/>
      <c r="J22" s="1"/>
    </row>
    <row r="23" spans="1:10" ht="48" customHeight="1" thickBot="1" x14ac:dyDescent="0.3">
      <c r="A23" s="161" t="s">
        <v>31</v>
      </c>
      <c r="B23" s="162"/>
      <c r="C23" s="36"/>
      <c r="D23" s="54" t="s">
        <v>19</v>
      </c>
      <c r="E23" s="55" t="s">
        <v>247</v>
      </c>
      <c r="F23" s="47"/>
      <c r="G23" s="48" t="s">
        <v>19</v>
      </c>
      <c r="H23" s="126" t="s">
        <v>253</v>
      </c>
      <c r="I23" s="56" t="s">
        <v>252</v>
      </c>
      <c r="J23" s="1"/>
    </row>
    <row r="25" spans="1:10" x14ac:dyDescent="0.25">
      <c r="E25" s="200"/>
      <c r="F25" s="200"/>
      <c r="G25" s="200"/>
      <c r="H25" s="200"/>
    </row>
  </sheetData>
  <mergeCells count="22">
    <mergeCell ref="E25:F25"/>
    <mergeCell ref="G25:H25"/>
    <mergeCell ref="A13:B13"/>
    <mergeCell ref="A14:B14"/>
    <mergeCell ref="A19:B19"/>
    <mergeCell ref="A20:B20"/>
    <mergeCell ref="A22:B22"/>
    <mergeCell ref="A23:B23"/>
    <mergeCell ref="A1:B1"/>
    <mergeCell ref="A2:B2"/>
    <mergeCell ref="D2:F3"/>
    <mergeCell ref="G2:H3"/>
    <mergeCell ref="A4:B4"/>
    <mergeCell ref="D4:F5"/>
    <mergeCell ref="G4:H5"/>
    <mergeCell ref="I2:I3"/>
    <mergeCell ref="J2:J3"/>
    <mergeCell ref="A3:B3"/>
    <mergeCell ref="C11:D11"/>
    <mergeCell ref="F11:G11"/>
    <mergeCell ref="I4:I5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MetadataMS3000AnalysisParameter</vt:lpstr>
      <vt:lpstr>Soil Classification USDA Scale</vt:lpstr>
      <vt:lpstr>Size Result Wentworth Scale</vt:lpstr>
      <vt:lpstr>All Data</vt:lpstr>
      <vt:lpstr>QA QC</vt:lpstr>
      <vt:lpstr>Lab Verification</vt:lpstr>
      <vt:lpstr>Data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Leidelmeijer, Jenifer Amy</dc:creator>
  <cp:lastModifiedBy>Leidelmeijer, Jenifer Amy</cp:lastModifiedBy>
  <dcterms:created xsi:type="dcterms:W3CDTF">2023-07-13T18:52:49Z</dcterms:created>
  <dcterms:modified xsi:type="dcterms:W3CDTF">2023-09-05T22:13:19Z</dcterms:modified>
</cp:coreProperties>
</file>